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Vinicius\Desktop\BACKUP\HD KARLA\PlanPro\Licitações\SARANDI\FINAIS\ORÇAMENTO\"/>
    </mc:Choice>
  </mc:AlternateContent>
  <xr:revisionPtr revIDLastSave="0" documentId="10_ncr:100000_{B7C502C2-AD54-44DD-8068-95BCFCFEE5D1}" xr6:coauthVersionLast="31" xr6:coauthVersionMax="31" xr10:uidLastSave="{00000000-0000-0000-0000-000000000000}"/>
  <bookViews>
    <workbookView xWindow="1005" yWindow="1005" windowWidth="15000" windowHeight="1000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O187" i="1" l="1"/>
  <c r="O188" i="1" s="1"/>
  <c r="O189" i="1" s="1"/>
  <c r="R42" i="1" l="1"/>
  <c r="S42" i="1" s="1"/>
  <c r="P37" i="1"/>
  <c r="S39" i="1" s="1"/>
  <c r="R40" i="1"/>
  <c r="G109" i="1"/>
  <c r="P109" i="1" s="1"/>
  <c r="P107" i="1" s="1"/>
  <c r="Q107" i="1" s="1"/>
  <c r="N186" i="1"/>
  <c r="P184" i="1"/>
  <c r="M185" i="1"/>
  <c r="P36" i="1" l="1"/>
</calcChain>
</file>

<file path=xl/sharedStrings.xml><?xml version="1.0" encoding="utf-8"?>
<sst xmlns="http://schemas.openxmlformats.org/spreadsheetml/2006/main" count="1047" uniqueCount="554">
  <si>
    <t>9.2</t>
  </si>
  <si>
    <t>9.3</t>
  </si>
  <si>
    <t>9.4</t>
  </si>
  <si>
    <t>9.5</t>
  </si>
  <si>
    <t>9.6</t>
  </si>
  <si>
    <t>CAPINA E LIMPEZA MANUAL DE TERRENO</t>
  </si>
  <si>
    <t>9.7</t>
  </si>
  <si>
    <t>9.8</t>
  </si>
  <si>
    <t>8.10</t>
  </si>
  <si>
    <t>9.9</t>
  </si>
  <si>
    <t>ELETRODUTO FLEXÍVEL CORRUGADO, PVC, DN 20 MM (1/2"), PARA CIRCUITOS TERMINAIS, INSTALADO EM FORRO - FORNECIMENTO E INSTALAÇÃO. AF_12/2015</t>
  </si>
  <si>
    <t>9.10</t>
  </si>
  <si>
    <t>9.11</t>
  </si>
  <si>
    <t>97622</t>
  </si>
  <si>
    <t>9.12</t>
  </si>
  <si>
    <t>9.13</t>
  </si>
  <si>
    <t>9.14</t>
  </si>
  <si>
    <t>9.15</t>
  </si>
  <si>
    <t>9.16</t>
  </si>
  <si>
    <t>9.17</t>
  </si>
  <si>
    <t>97628</t>
  </si>
  <si>
    <t>9.18</t>
  </si>
  <si>
    <t>CONCRETAGEM DE BLOCOS DE COROAMENTO E VIGAS BALDRAME, FCK 30 MPA, COM USO DE JERICA  LANÇAMENTO, ADENSAMENTO E ACABAMENTO. AF_06/2017</t>
  </si>
  <si>
    <t>9.19</t>
  </si>
  <si>
    <t xml:space="preserve">20,93%
</t>
  </si>
  <si>
    <t>73774/001</t>
  </si>
  <si>
    <t>9.20</t>
  </si>
  <si>
    <t>9.21</t>
  </si>
  <si>
    <t>2</t>
  </si>
  <si>
    <t>FABRICAÇÃO E INSTALAÇÃO DE TESOURA INTEIRA EM MADEIRA NÃO APARELHADA, VÃO DE 4 M, PARA TELHA ONDULADA DE FIBROCIMENTO, METÁLICA, PLÁSTICA OU TERMOACÚSTICA, INCLUSO IÇAMENTO. AF_12/2015</t>
  </si>
  <si>
    <t>9.22</t>
  </si>
  <si>
    <t>Muda de coqueiro adulto</t>
  </si>
  <si>
    <t>3</t>
  </si>
  <si>
    <t>4</t>
  </si>
  <si>
    <t>5</t>
  </si>
  <si>
    <t>6</t>
  </si>
  <si>
    <t>97637</t>
  </si>
  <si>
    <t>7</t>
  </si>
  <si>
    <t>Placa De Sinalização - Extintores</t>
  </si>
  <si>
    <t>8</t>
  </si>
  <si>
    <t>72120</t>
  </si>
  <si>
    <t>9</t>
  </si>
  <si>
    <t>Próprio</t>
  </si>
  <si>
    <t>REFORMA PREDIO 001 - CÂMARA MUNICIPAL DE SARANDI/PR</t>
  </si>
  <si>
    <t>PLACA DE OBRA EM CHAPA DE ACO GALVANIZADO</t>
  </si>
  <si>
    <t>CURVA 90 GRAUS PARA ELETRODUTO, PVC, ROSCÁVEL, DN 32 MM (1"), PARA CIRCUITOS TERMINAIS, INSTALADA EM PAREDE - FORNECIMENTO E INSTALAÇÃO. AF_12/2015</t>
  </si>
  <si>
    <t>FIXAÇÃO DE TUBOS HORIZONTAIS DE PPR DIÂMETROS MENORES OU IGUAIS A 40 MM COM ABRAÇADEIRA METÁLICA FLEXÍVEL 18 MM, FIXADA DIRETAMENTE NA LAJE. AF_05/2015</t>
  </si>
  <si>
    <t>JANELA DE ALUMÍNIO DE CORRER, 4 FOLHAS, FIXAÇÃO COM PARAFUSO, VEDAÇÃO COM ESPUMA EXPANSIVA PU, COM VIDROS, PADRONIZADA. AF_07/2016</t>
  </si>
  <si>
    <t>INTERRUPTOR SIMPLES (3 MÓDULOS), 10A/250V, INCLUINDO SUPORTE E PLACA - FORNECIMENTO E INSTALAÇÃO. AF_12/2015</t>
  </si>
  <si>
    <t>Estação De Trabalho Mdf 2 Lugares</t>
  </si>
  <si>
    <t>94500</t>
  </si>
  <si>
    <t>LUVA, EM FERRO GALVANIZADO, CONEXÃO ROSQUEADA, DN 65 (2 1/2"), INSTALADO EM REDE DE ALIMENTAÇÃO PARA SPRINKLER - FORNECIMENTO E INSTALAÇÃO. AF_12/2015</t>
  </si>
  <si>
    <t>Total Geral</t>
  </si>
  <si>
    <t>M</t>
  </si>
  <si>
    <t>73992/001</t>
  </si>
  <si>
    <t>Mesa De Escritório Delfine Carvalho - 1,40 x 0,60</t>
  </si>
  <si>
    <t>92662</t>
  </si>
  <si>
    <t>14.1</t>
  </si>
  <si>
    <t>14.2</t>
  </si>
  <si>
    <t>92666</t>
  </si>
  <si>
    <t>LUMINÁRIA TIPO CALHA, DE EMBUTIR, COM 2 LÂMPADAS DE 14 W COM REFLETOR - FORNECIMENTO E INSTALAÇÃO. AF_11/2017</t>
  </si>
  <si>
    <t>93661</t>
  </si>
  <si>
    <t>93663</t>
  </si>
  <si>
    <t>72283</t>
  </si>
  <si>
    <t>93665</t>
  </si>
  <si>
    <t>PORTA EM ALUMÍNIO DE ABRIR TIPO VENEZIANA COM GUARNIÇÃO, FIXAÇÃO COM PARAFUSOS - FORNECIMENTO E INSTALAÇÃO. AF_08/2015</t>
  </si>
  <si>
    <t>73859/002</t>
  </si>
  <si>
    <t>92673</t>
  </si>
  <si>
    <t>92674</t>
  </si>
  <si>
    <t>PEITORIL EM MARMORE BRANCO, LARGURA DE 25CM, ASSENTADO COM ARGAMASSA TRACO 1:3 (CIMENTO E AREIA MEDIA), PREPARO MANUAL DA ARGAMASSA - Para bancada recepção e protocolo</t>
  </si>
  <si>
    <t>LOCACAO CONVENCIONAL DE OBRA, ATRAVÉS DE GABARITO DE TABUAS CORRIDAS PONTALETADAS A CADA 1,50M, SEM REAPROVEITAMENTO</t>
  </si>
  <si>
    <t>93673</t>
  </si>
  <si>
    <t>CAIXA ENTERRADA ELÉTRICA RETANGULAR, EM ALVENARIA COM BLOCOS DE CONCRETO, FUNDO COM BRITA, DIMENSÕES INTERNAS: 0,4X0,4X0,4 M. AF_05/2018</t>
  </si>
  <si>
    <t>8.1</t>
  </si>
  <si>
    <t>8.2</t>
  </si>
  <si>
    <t>8.3</t>
  </si>
  <si>
    <t>CALHA EM CHAPA DE AÇO GALVANIZADO NÚMERO 24, DESENVOLVIMENTO DE 33 CM, INCLUSO TRANSPORTE VERTICAL. AF_06/2016</t>
  </si>
  <si>
    <t>8.6</t>
  </si>
  <si>
    <t>8.7</t>
  </si>
  <si>
    <t>8.8</t>
  </si>
  <si>
    <t>8.9</t>
  </si>
  <si>
    <t>96523</t>
  </si>
  <si>
    <t>Refletor de Led 150w Led Cob 6500k</t>
  </si>
  <si>
    <t>Banco</t>
  </si>
  <si>
    <t>INFRAESTRUTURA</t>
  </si>
  <si>
    <t>FABRICAÇÃO, MONTAGEM E DESMONTAGEM DE FÔRMA PARA VIGA BALDRAME, EM CHAPA DE MADEIRA COMPENSADA RESINADA, E=17 MM, 2 UTILIZAÇÕES. AF_06/2017</t>
  </si>
  <si>
    <t>83493</t>
  </si>
  <si>
    <t>96531</t>
  </si>
  <si>
    <t>Assento Sanitário Ravena/Izy/Targa Plástico Gelo Deca</t>
  </si>
  <si>
    <t>ARMAÇÃO DE BLOCO, VIGA BALDRAME OU SAPATA UTILIZANDO AÇO CA-50 DE 10 MM - MONTAGEM. AF_06/2017</t>
  </si>
  <si>
    <t>Tubo Galvanizado Nbr5580 M 3'' X 6m</t>
  </si>
  <si>
    <t>96539</t>
  </si>
  <si>
    <t>KG</t>
  </si>
  <si>
    <t>88487</t>
  </si>
  <si>
    <t>DIVISORIA EM MARMORITE ESPESSURA 35MM, CHUMBAMENTO NO PISO E PAREDE COM ARGAMASSA DE CIMENTO E AREIA, POLIMENTO MANUAL, EXCLUSIVE FERRAGENS</t>
  </si>
  <si>
    <t>88489</t>
  </si>
  <si>
    <t>92556</t>
  </si>
  <si>
    <t>96543</t>
  </si>
  <si>
    <t>LUVA PVC ESGOTO 100MM - FORNECIMENTO E INSTALACAO</t>
  </si>
  <si>
    <t>96546</t>
  </si>
  <si>
    <t>LUMINÁRIA ARANDELA TIPO TARTARUGA PARA 1 LÂMPADA LED - FORNECIMENTO E INSTALAÇÃO. AF_11/2017</t>
  </si>
  <si>
    <t>M. O.</t>
  </si>
  <si>
    <t>LASTRO DE CONCRETO MAGRO, APLICADO EM BLOCOS DE COROAMENTO OU SAPATAS, ESPESSURA DE 3 CM. AF_08/2017</t>
  </si>
  <si>
    <t>Tubo Galvanizado A Fogo Nbr 5580-l 2.1/2 6 Metros</t>
  </si>
  <si>
    <t>Letras Caixa, Letreiros 3d com Pintura Automotiva, CÂMARA MUNICIPAL - Fachada 25cm</t>
  </si>
  <si>
    <t>RODAPÉ CERÂMICO DE 7CM DE ALTURA COM PLACAS TIPO ESMALTADA EXTRA DE DIMENSÕES 60X60CM. AF_06/2014</t>
  </si>
  <si>
    <t>13.1</t>
  </si>
  <si>
    <t>TELHAMENTO COM TELHA ONDULADA DE FIBROCIMENTO E = 6 MM, COM RECOBRIMENTO LATERAL DE 1 1/4 DE ONDA PARA TELHADO COM INCLINAÇÃO MÁXIMA DE 10°, COM ATÉ 2 ÁGUAS, INCLUSO IÇAMENTO. AF_06/2016</t>
  </si>
  <si>
    <t>13.2</t>
  </si>
  <si>
    <t>13.3</t>
  </si>
  <si>
    <t>Adesivo Papel De Parede Personalizado - Conforme Detalhe</t>
  </si>
  <si>
    <t>96555</t>
  </si>
  <si>
    <t>m²</t>
  </si>
  <si>
    <t>83370</t>
  </si>
  <si>
    <t>m³</t>
  </si>
  <si>
    <t>MD</t>
  </si>
  <si>
    <t>IMPERMEABILIZAÇÃO</t>
  </si>
  <si>
    <t>FUES - FUNDAÇÕES E ESTRUTURAS</t>
  </si>
  <si>
    <t>IMPERMEABILIZAÇÃO DE FLOREIRA OU VIGA BALDRAME COM ARGAMASSA DE CIMENTO E AREIA, COM ADITIVO IMPERMEABILIZANTE, E = 2 CM. AF_06/2018</t>
  </si>
  <si>
    <t>CONDULETE DE ALUMÍNIO, TIPO X, PARA ELETRODUTO DE AÇO GALVANIZADO DN 20 MM (3/4''), APARENTE - FORNECIMENTO E INSTALAÇÃO. AF_11/2016_P</t>
  </si>
  <si>
    <t>Und</t>
  </si>
  <si>
    <t>DISJUNTOR BIPOLAR TIPO DIN, CORRENTE NOMINAL DE 25A - FORNECIMENTO E INSTALAÇÃO. AF_04/2016</t>
  </si>
  <si>
    <t>DISJUNTOR TRIPOLAR TIPO DIN, CORRENTE NOMINAL DE 50A - FORNECIMENTO E INSTALAÇÃO. AF_04/2016</t>
  </si>
  <si>
    <t>PINT - PINTURAS</t>
  </si>
  <si>
    <t>REGISTRO DE GAVETA BRUTO, LATÃO, ROSCÁVEL, 1 1/2, INSTALADO EM RESERVAÇÃO DE ÁGUA DE EDIFICAÇÃO QUE POSSUA RESERVATÓRIO DE FIBRA/FIBROCIMENTO  FORNECIMENTO E INSTALAÇÃO. AF_06/2016</t>
  </si>
  <si>
    <t>PINTURA</t>
  </si>
  <si>
    <t>89365</t>
  </si>
  <si>
    <t>7.1</t>
  </si>
  <si>
    <t>LAJE PRE-MOLDADA P/FORRO, SOBRECARGA 100KG/M2, VAOS ATE 3,50M/E=8CM, C/LAJOTAS E CAP.C/CONC FCK=20MPA, 3CM, INTER-EIXO 38CM, C/ESCORAMENTO (REAPR.3X) E FERRAGEM NEGATIVA</t>
  </si>
  <si>
    <t>Sinalizador Audiovisual Endereçável Sav 520e Intelbras</t>
  </si>
  <si>
    <t>94579</t>
  </si>
  <si>
    <t>BARRA ROSCADA 1/4</t>
  </si>
  <si>
    <t>98562</t>
  </si>
  <si>
    <t>PORTA AUTOMÁTICA TELESCOPICA COMPLETA, COM INSTALAÇÃO</t>
  </si>
  <si>
    <t>REVESTIMENTO CERÂMICO PARA PISO COM PLACAS TIPO ESMALTADA EXTRA DE DIMENSÕES 60X60 CM APLICADA EM AMBIENTES DE ÁREA ENTRE 5 M2 E 10 M2. AF_06/2014 - INCLUI ESCADAS ENTRADA</t>
  </si>
  <si>
    <t>COTOVELO 45 GRAUS, EM FERRO GALVANIZADO, CONEXÃO ROSQUEADA, DN 65 (2 1/2), INSTALADO EM RESERVAÇÃO DE ÁGUA DE EDIFICAÇÃO QUE POSSUA RESERVATÓRIO DE FIBRA/FIBROCIMENTO  FORNECIMENTO E INSTALAÇÃO. AF_06/2016</t>
  </si>
  <si>
    <t>LUVA, EM FERRO GALVANIZADO, CONEXÃO ROSQUEADA, DN 40 (1 1/2"), INSTALADO EM REDE DE ALIMENTAÇÃO PARA SPRINKLER - FORNECIMENTO E INSTALAÇÃO. AF_12/2015</t>
  </si>
  <si>
    <t>94582</t>
  </si>
  <si>
    <t>SEDI - SERVIÇOS DIVERSOS</t>
  </si>
  <si>
    <t>POCO VISITA ESG SANIT ANEL CONC PRE-MOLD PROF=0,80M C/ TAMPAO FOFO ARTICULADO, CLASSE B125 CARGA MAX 12,5 T, REDONDO TAMPA 600 MM, REDE PLUVIAL/ESGOTO / DEGRAUS FF / REJUNTAMENTO ANEIS / REVEST LISO CALHA INTERNA C/ARG CIM/AREIA 1:4. BASE / BANQUETA EM CONCR FCK=10MPA</t>
  </si>
  <si>
    <t>83399</t>
  </si>
  <si>
    <t>ASSENTAMENTO DE PISO DE BORRACHA PASTILHADA FIXADO COM COLA</t>
  </si>
  <si>
    <t>92449</t>
  </si>
  <si>
    <t>00000001</t>
  </si>
  <si>
    <t>00000003</t>
  </si>
  <si>
    <t>00000004</t>
  </si>
  <si>
    <t>00000006</t>
  </si>
  <si>
    <t>ARMAÇÃO DE PILAR OU VIGA DE UMA ESTRUTURA CONVENCIONAL DE CONCRETO ARMADO EM UM EDIFÍCIO DE MÚLTIPLOS PAVIMENTOS UTILIZANDO AÇO CA-50 DE 12,5 MM - MONTAGEM. AF_12/2015</t>
  </si>
  <si>
    <t>00000008</t>
  </si>
  <si>
    <t>LUMINÁRIA TIPO SPOT, DE SOBREPOR, COM 1 LÂMPADA DE 15 W - FORNECIMENTO E INSTALAÇÃO. AF_11/2017</t>
  </si>
  <si>
    <t>SINAPI</t>
  </si>
  <si>
    <t>86915</t>
  </si>
  <si>
    <t>73775/002</t>
  </si>
  <si>
    <t>97587</t>
  </si>
  <si>
    <t>sc</t>
  </si>
  <si>
    <t>PARE - PAREDES/PAINEIS</t>
  </si>
  <si>
    <t>00000011</t>
  </si>
  <si>
    <t>00000012</t>
  </si>
  <si>
    <t>50.017,07</t>
  </si>
  <si>
    <t>TE, PVC, SERIE NORMAL, ESGOTO PREDIAL, DN 40 X 40 MM, JUNTA SOLDÁVEL, FORNECIDO E INSTALADO EM RAMAL DE DESCARGA OU RAMAL DE ESGOTO SANITÁRIO. AF_12/2014</t>
  </si>
  <si>
    <t>00000014</t>
  </si>
  <si>
    <t>00000015</t>
  </si>
  <si>
    <t>00000016</t>
  </si>
  <si>
    <t>Descrição</t>
  </si>
  <si>
    <t>00000017</t>
  </si>
  <si>
    <t>73963/044</t>
  </si>
  <si>
    <t>00000019</t>
  </si>
  <si>
    <t>89393</t>
  </si>
  <si>
    <t>87256</t>
  </si>
  <si>
    <t>97592</t>
  </si>
  <si>
    <t>97593</t>
  </si>
  <si>
    <t>12.1</t>
  </si>
  <si>
    <t>12.2</t>
  </si>
  <si>
    <t>ESQUADRIAS E ACESSÓRIOS</t>
  </si>
  <si>
    <t>12.3</t>
  </si>
  <si>
    <t>12.4</t>
  </si>
  <si>
    <t>12.5</t>
  </si>
  <si>
    <t>12.6</t>
  </si>
  <si>
    <t>12.7</t>
  </si>
  <si>
    <t>ARMAÇÃO DE BLOCO, VIGA BALDRAME E SAPATA UTILIZANDO AÇO CA-60 DE 5 MM - MONTAGEM. AF_06/2017</t>
  </si>
  <si>
    <t>00000020</t>
  </si>
  <si>
    <t>00000021</t>
  </si>
  <si>
    <t>00000022</t>
  </si>
  <si>
    <t>00000023</t>
  </si>
  <si>
    <t>00000024</t>
  </si>
  <si>
    <t>00000025</t>
  </si>
  <si>
    <t>Eletrocalha 300x100 Chapa 16</t>
  </si>
  <si>
    <t>00000026</t>
  </si>
  <si>
    <t>00000027</t>
  </si>
  <si>
    <t>98307</t>
  </si>
  <si>
    <t>TOMADA DE REDE RJ45 - FORNECIMENTO E INSTALAÇÃO. AF_03/2018</t>
  </si>
  <si>
    <t>00000028</t>
  </si>
  <si>
    <t>98308</t>
  </si>
  <si>
    <t>00000029</t>
  </si>
  <si>
    <t>MOVT - MOVIMENTO DE TERRA</t>
  </si>
  <si>
    <t>86937</t>
  </si>
  <si>
    <t>LUVA PARA ELETRODUTO, PVC, ROSCÁVEL, DN 32 MM (1"), PARA CIRCUITOS TERMINAIS, INSTALADA EM FORRO - FORNECIMENTO E INSTALAÇÃO. AF_12/2015</t>
  </si>
  <si>
    <t>00000030</t>
  </si>
  <si>
    <t>00000031</t>
  </si>
  <si>
    <t>00000032</t>
  </si>
  <si>
    <t>00000033</t>
  </si>
  <si>
    <t>6.1</t>
  </si>
  <si>
    <t>00000034</t>
  </si>
  <si>
    <t>6.2</t>
  </si>
  <si>
    <t>00000035</t>
  </si>
  <si>
    <t>00000036</t>
  </si>
  <si>
    <t>00000037</t>
  </si>
  <si>
    <t>00000038</t>
  </si>
  <si>
    <t>94473</t>
  </si>
  <si>
    <t>00000039</t>
  </si>
  <si>
    <t>94474</t>
  </si>
  <si>
    <t>94476</t>
  </si>
  <si>
    <t>CABO DE COBRE FLEXÍVEL ISOLADO, 2,5 MM², ANTI-CHAMA 0,6/1,0 KV, PARA CIRCUITOS TERMINAIS - FORNECIMENTO E INSTALAÇÃO. AF_12/2015 - COM REAPROVEITAMENTO</t>
  </si>
  <si>
    <t>95470</t>
  </si>
  <si>
    <t>95472</t>
  </si>
  <si>
    <t>73838/001</t>
  </si>
  <si>
    <t>COTOVELO 90 GRAUS, EM FERRO GALVANIZADO, CONEXÃO ROSQUEADA, DN 65 (2 1/2), INSTALADO EM RESERVAÇÃO DE ÁGUA DE EDIFICAÇÃO QUE POSSUA RESERVATÓRIO DE FIBRA/FIBROCIMENTO  FORNECIMENTO E INSTALAÇÃO. AF_06/2016</t>
  </si>
  <si>
    <t>91341</t>
  </si>
  <si>
    <t>COBE - COBERTURA</t>
  </si>
  <si>
    <t>ESCAVAÇÃO MANUAL PARA BLOCO DE COROAMENTO OU SAPATA, COM PREVISÃO DE FÔRMA. AF_06/2017</t>
  </si>
  <si>
    <t>00000040</t>
  </si>
  <si>
    <t>00000041</t>
  </si>
  <si>
    <t>00000042</t>
  </si>
  <si>
    <t>00000043</t>
  </si>
  <si>
    <t>00000044</t>
  </si>
  <si>
    <t>REFORÇO ESTRUTURAL</t>
  </si>
  <si>
    <t>00000045</t>
  </si>
  <si>
    <t>72628</t>
  </si>
  <si>
    <t>00000046</t>
  </si>
  <si>
    <t>00000047</t>
  </si>
  <si>
    <t>00000048</t>
  </si>
  <si>
    <t>00000049</t>
  </si>
  <si>
    <t>10</t>
  </si>
  <si>
    <t>JOELHO 90 GRAUS, PVC, SOLDÁVEL, DN 20MM, INSTALADO EM RAMAL DE DISTRIBUIÇÃO DE ÁGUA - FORNECIMENTO E INSTALAÇÃO. AF_12/2014</t>
  </si>
  <si>
    <t>11</t>
  </si>
  <si>
    <t>12</t>
  </si>
  <si>
    <t>13</t>
  </si>
  <si>
    <t>Código</t>
  </si>
  <si>
    <t>14</t>
  </si>
  <si>
    <t>15</t>
  </si>
  <si>
    <t>MUDA PALMEIRA RÁFIS ADULTA</t>
  </si>
  <si>
    <t>16</t>
  </si>
  <si>
    <t>17</t>
  </si>
  <si>
    <t>Mesa De Reunião Oval Em 25mm 200x90x74cm</t>
  </si>
  <si>
    <t>EQ.</t>
  </si>
  <si>
    <t>85005</t>
  </si>
  <si>
    <t>CURVA 45 GRAUS, PVC, SOLDÁVEL, DN 25MM, INSTALADO EM RAMAL OU SUB-RAMAL DE ÁGUA - FORNECIMENTO E INSTALAÇÃO. AF_12/2014</t>
  </si>
  <si>
    <t>00000050</t>
  </si>
  <si>
    <t>89800</t>
  </si>
  <si>
    <t>00000052</t>
  </si>
  <si>
    <t>00000053</t>
  </si>
  <si>
    <t>CONCRETO FCK = 30MPA, TRAÇO 1:2,1:2,5 (CIMENTO/ AREIA MÉDIA/ BRITA 1)  - PREPARO MECÂNICO COM BETONEIRA 400 L. AF_07/2016</t>
  </si>
  <si>
    <t>Luminária Embutir Solo Ou Piso Par20 Alumínio</t>
  </si>
  <si>
    <t>89809</t>
  </si>
  <si>
    <t>SERT - SERVIÇOS TÉCNICOS</t>
  </si>
  <si>
    <t>94497</t>
  </si>
  <si>
    <t>94499</t>
  </si>
  <si>
    <t>CANT - CANTEIRO DE OBRAS</t>
  </si>
  <si>
    <t>73638</t>
  </si>
  <si>
    <t>FUSIVEL TIPO NH 250A - TAMANHO 01 - FORNECIMENTO E INSTALACAO</t>
  </si>
  <si>
    <t>93358</t>
  </si>
  <si>
    <t>Planta Ixora Midi  Muda 15cm</t>
  </si>
  <si>
    <t>UN</t>
  </si>
  <si>
    <t>PORTA DE MADEIRA MACICA REGIONAL 1A, DE CORRER P/VIDRO, COM ADUELA E ALIZAR DE 1A, TRILHO E RODIZIOS</t>
  </si>
  <si>
    <t>VEDAÇÃO</t>
  </si>
  <si>
    <t>BANCADA GRANITO VERDE UBATUBA POLIDO L 1,00 X 1,00M- FORNECIMENTO E INSTALAÇÃO. - CONFORME PROJETO</t>
  </si>
  <si>
    <t>11.1</t>
  </si>
  <si>
    <t>94210</t>
  </si>
  <si>
    <t>LUVA SIMPLES, PVC, SERIE NORMAL, ESGOTO PREDIAL, DN 100 MM, JUNTA ELÁSTICA, FORNECIDO E INSTALADO EM SUBCOLETOR AÉREO DE ESGOTO SANITÁRIO. AF_12/2014</t>
  </si>
  <si>
    <t>Muda De Agave Augustifolia - 8 A 20cm</t>
  </si>
  <si>
    <t>FABRICAÇÃO DE FÔRMA PARA PILARES E ESTRUTURAS SIMILARES, EM MADEIRA SERRADA, E=25 MM. AF_12/2015</t>
  </si>
  <si>
    <t>JOELHO 90 GRAUS, PVC, SERIE NORMAL, ESGOTO PREDIAL, DN 100 MM, JUNTA ELÁSTICA, FORNECIDO E INSTALADO EM PRUMADA DE ESGOTO SANITÁRIO OU VENTILAÇÃO. AF_12/2014</t>
  </si>
  <si>
    <t>LUVA SIMPLES, PVC, SERIE R, ÁGUA PLUVIAL, DN 40 MM, JUNTA SOLDÁVEL, FORNECIDO E INSTALADO EM RAMAL DE ENCAMINHAMENTO. AF_12/2014</t>
  </si>
  <si>
    <t>Tipo</t>
  </si>
  <si>
    <t>REGISTRO DE GAVETA BRUTO, LATÃO, ROSCÁVEL, 2 1/2, INSTALADO EM RESERVAÇÃO DE ÁGUA DE EDIFICAÇÃO QUE POSSUA RESERVATÓRIO DE FIBRA/FIBROCIMENTO  FORNECIMENTO E INSTALAÇÃO. AF_06/2016</t>
  </si>
  <si>
    <t>(COMPOSIÇÃO REPRESENTATIVA) EXECUÇÃO DE ESCADA EM CONCRETO ARMADO, MOLDADA IN LOCO, FCK = 25 MPA. AF_02/2017</t>
  </si>
  <si>
    <t>Total</t>
  </si>
  <si>
    <t>71516</t>
  </si>
  <si>
    <t>IMPE - IMPERMEABILIZAÇÕES E PROTEÇÕES DIVERSAS</t>
  </si>
  <si>
    <t>94225</t>
  </si>
  <si>
    <t>96364</t>
  </si>
  <si>
    <t>94227</t>
  </si>
  <si>
    <t>5.1</t>
  </si>
  <si>
    <t>QUADRO DE DISTRIBUICAO PARA TELEFONE N.3, 40X40X12CM EM CHAPA METALICA, DE EMBUTIR, SEM ACESSORIOS, PADRAO TELEBRAS, FORNECIMENTO E INSTALACAO</t>
  </si>
  <si>
    <t>5.2</t>
  </si>
  <si>
    <t>TORNEIRA CROMADA DE MESA, 1/2" OU 3/4", PARA LAVATÓRIO, PADRÃO MÉDIO - FORNECIMENTO E INSTALAÇÃO. AF_12/2013</t>
  </si>
  <si>
    <t>VASO SANITARIO SIFONADO CONVENCIONAL PARA PCD SEM FURO FRONTAL COM LOUÇA BRANCA SEM ASSENTO, INCLUSO CONJUNTO DE LIGAÇÃO PARA BACIA SANITÁRIA AJUSTÁVEL - FORNECIMENTO E INSTALAÇÃO. AF_10/2016</t>
  </si>
  <si>
    <t>ARMAÇÃO DE PILAR OU VIGA DE UMA ESTRUTURA CONVENCIONAL DE CONCRETO ARMADO EM UMA EDIFICAÇÃO TÉRREA OU SOBRADO UTILIZANDO AÇO CA-50 DE 10,0 MM - MONTAGEM. AF_12/2015</t>
  </si>
  <si>
    <t>ADAPTADOR COM FLANGES LIVRES, PVC, SOLDÁVEL LONGO, DN  25 MM X 3/4 , INSTALADO EM RESERVAÇÃO DE ÁGUA DE EDIFICAÇÃO QUE POSSUA RESERVATÓRIO DE FIBRA/FIBROCIMENTO    FORNECIMENTO E INSTALAÇÃO. AF_06/2016</t>
  </si>
  <si>
    <t>84187</t>
  </si>
  <si>
    <t>CABO DIAMONS DMD CRISTAL PARALELO 2 X 1,5 MM - 20 M</t>
  </si>
  <si>
    <t>VÁLVULA DE RETENÇÃO HORIZONTAL Ø 65MM (2.1/2") - FORNECIMENTO E INSTALAÇÃO</t>
  </si>
  <si>
    <t>Chave De Fluxo Modelo Cfp Tecnofluid Saída Spst 0,5a/200v</t>
  </si>
  <si>
    <t>ESTACA ESCAVADA MECANICAMENTE, SEM FLUIDO ESTABILIZANTE, COM 25 CM DE DIÂMETRO, ATÉ 9 M DE COMPRIMENTO, CONCRETO LANÇADO MANUALMENTE (EXCLUSIVE MOBILIZAÇÃO E DESMOBILIZAÇÃO). AF_02/2015</t>
  </si>
  <si>
    <t>APLICAÇÃO MANUAL DE PINTURA COM TINTA LÁTEX PVA EM PAREDES, DUAS DEMÃOS. AF_06/2014</t>
  </si>
  <si>
    <t>91917</t>
  </si>
  <si>
    <t>146.625,64</t>
  </si>
  <si>
    <t>PISO - PISOS</t>
  </si>
  <si>
    <t>FORROS</t>
  </si>
  <si>
    <t>JANELA DE ALUMÍNIO DE CORRER, 2 FOLHAS, FIXAÇÃO COM ARGAMASSA, COM VIDROS, PADRONIZADA. AF_07/2016</t>
  </si>
  <si>
    <t>Placa SINALIZAÇÃO Alarme De Incendio Fotolum. (10X15)</t>
  </si>
  <si>
    <t>Seixo Branco Rolado Dolomita 15 Kg</t>
  </si>
  <si>
    <t>74131/008</t>
  </si>
  <si>
    <t>91927</t>
  </si>
  <si>
    <t>91929</t>
  </si>
  <si>
    <t>89856</t>
  </si>
  <si>
    <t>Cachepô floreira em madeira de Pinus 120x33x100cm Marrom</t>
  </si>
  <si>
    <t>LUMINÁRIA TIPO PLAFON, DE SOBREPOR, COM 1 LÂMPADA LED - FORNECIMENTO E INSTALAÇÃO. AF_11/2017</t>
  </si>
  <si>
    <t>COBERTURA</t>
  </si>
  <si>
    <t>84875</t>
  </si>
  <si>
    <t>Chave De Partida Soft-starter Weg Ssw07 45a</t>
  </si>
  <si>
    <t>89711</t>
  </si>
  <si>
    <t>10.1</t>
  </si>
  <si>
    <t>10.2</t>
  </si>
  <si>
    <t>10.3</t>
  </si>
  <si>
    <t>10.4</t>
  </si>
  <si>
    <t>92269</t>
  </si>
  <si>
    <t>10.5</t>
  </si>
  <si>
    <t>10.6</t>
  </si>
  <si>
    <t>10.7</t>
  </si>
  <si>
    <t>PLACA AUTO-ADESIVA ALUMÍNIO HIDRANTE FOTOLUMINESCENTE 16X23CM</t>
  </si>
  <si>
    <t>Encargos Sociais</t>
  </si>
  <si>
    <t>10.9</t>
  </si>
  <si>
    <t>Descrição do Orçamento</t>
  </si>
  <si>
    <t>CONDULETE DE PVC, TIPO LB, PARA ELETRODUTO DE PVC SOLDÁVEL DN 25 MM (3/4''), APARENTE - FORNECIMENTO E INSTALAÇÃO. AF_11/2016</t>
  </si>
  <si>
    <t>ELETRODUTO FLEXÍVEL CORRUGADO, PVC, DN 25 MM (3/4"), PARA CIRCUITOS TERMINAIS, INSTALADO EM FORRO - FORNECIMENTO E INSTALAÇÃO. AF_12/2015</t>
  </si>
  <si>
    <t>Quant.</t>
  </si>
  <si>
    <t>DEMOLIÇÃO DE ALVENARIA DE BLOCO FURADO, DE FORMA MANUAL, SEM REAPROVEITAMENTO. AF_12/2017</t>
  </si>
  <si>
    <t>72553</t>
  </si>
  <si>
    <t>Mesa De Escritório Delfine Carvalho em L - 0,45 x 1,86 / 0,45 x 2,34</t>
  </si>
  <si>
    <t>72556</t>
  </si>
  <si>
    <t>89724</t>
  </si>
  <si>
    <t>REGISTRO/VALVULA GLOBO ANGULAR 45 GRAUS EM LATAO PARA HIDRANTES DE INCÊNDIO PREDIAL DN 2.1/2, COM VOLANTE, CLASSE DE PRESSAO DE ATE 200 PSI - FORNECIMENTO E INSTALACAO</t>
  </si>
  <si>
    <t>Totais -&gt;</t>
  </si>
  <si>
    <t>EXTINTOR INCENDIO AGUA-PRESSURIZADA 10L INCL SUPORTE PAREDE CARGA     COMPLETA FORNECIMENTO E COLOCACAO</t>
  </si>
  <si>
    <t>INSTALAÇÕES HIDROSSANITÁRIAS</t>
  </si>
  <si>
    <t>86886</t>
  </si>
  <si>
    <t>4.1</t>
  </si>
  <si>
    <t>4.2</t>
  </si>
  <si>
    <t>4.3</t>
  </si>
  <si>
    <t>Bancada Multiuso Uvim - Preto</t>
  </si>
  <si>
    <t>4.4</t>
  </si>
  <si>
    <t>4.5</t>
  </si>
  <si>
    <t>4.7</t>
  </si>
  <si>
    <t>Tubo Galvanizado Com 6 Metros 1.1/2''</t>
  </si>
  <si>
    <t>Valor Unit com BDI</t>
  </si>
  <si>
    <t>84089</t>
  </si>
  <si>
    <t>91953</t>
  </si>
  <si>
    <t>Item</t>
  </si>
  <si>
    <t>TUBO, PVC, SOLDÁVEL, DN 20MM, INSTALADO EM RAMAL DE DISTRIBUIÇÃO DE ÁGUA - FORNECIMENTO E INSTALAÇÃO. AF_12/2014</t>
  </si>
  <si>
    <t>86895</t>
  </si>
  <si>
    <t>Central De Alarme De Incendio 06 Laços 12 Volts (c/bateria)</t>
  </si>
  <si>
    <t>DISJUNTOR BIPOLAR TIPO DIN, CORRENTE NOMINAL DE 40A - FORNECIMENTO E INSTALAÇÃO. AF_04/2016</t>
  </si>
  <si>
    <t>JOELHO 90 GRAUS, PVC, SERIE NORMAL, ESGOTO PREDIAL, DN 40 MM, JUNTA SOLDÁVEL, FORNECIDO E INSTALADO EM RAMAL DE DESCARGA OU RAMAL DE ESGOTO SANITÁRIO. AF_12/2014</t>
  </si>
  <si>
    <t>94805</t>
  </si>
  <si>
    <t>TE, PVC, SOLDÁVEL, DN 20MM, INSTALADO EM RAMAL OU SUB-RAMAL DE ÁGUA - FORNECIMENTO E INSTALAÇÃO. AF_12/2014</t>
  </si>
  <si>
    <t>ARMAÇÃO DE PILAR OU VIGA DE UMA ESTRUTURA CONVENCIONAL DE CONCRETO ARMADO EM UM EDIFÍCIO DE MÚLTIPLOS PAVIMENTOS UTILIZANDO AÇO CA-60 DE 5,0 MM - MONTAGEM. AF_12/2015</t>
  </si>
  <si>
    <t>95801</t>
  </si>
  <si>
    <t>QUADRO DE DISTRIBUICAO DE ENERGIA DE EMBUTIR, EM CHAPA METALICA, PARA 50 DISJUNTORES TERMOMAGNETICOS MONOPOLARES, COM BARRAMENTO TRIFASICO E NEUTRO, FORNECIMENTO E INSTALACAO</t>
  </si>
  <si>
    <t>MONTAGEM E DESMONTAGEM DE FÔRMA DE VIGA, ESCORAMENTO COM GARFO DE MADEIRA, PÉ-DIREITO DUPLO, EM CHAPA DE MADEIRA RESINADA, 2 UTILIZAÇÕES. AF_12/2015</t>
  </si>
  <si>
    <t>95809</t>
  </si>
  <si>
    <t>91967</t>
  </si>
  <si>
    <t>ISOLAMENTO TERMOACÚSTICO COM LÃ MINERAL NA SUBCOBERTURA, INCLUSO TRANSPORTE VERTICAL. AF_06/2016</t>
  </si>
  <si>
    <t>ADUBO ORGÂNICO - 10 KG</t>
  </si>
  <si>
    <t>95141</t>
  </si>
  <si>
    <t>17.1</t>
  </si>
  <si>
    <t>17.2</t>
  </si>
  <si>
    <t>17.3</t>
  </si>
  <si>
    <t>17.4</t>
  </si>
  <si>
    <t>17.5</t>
  </si>
  <si>
    <t>INEL - INSTALAÇÃO ELÉTRICA/ELETRIFICAÇÃO E ILUMINAÇÃO EXTERNA</t>
  </si>
  <si>
    <t>10.10</t>
  </si>
  <si>
    <t>17.6</t>
  </si>
  <si>
    <t>10.11</t>
  </si>
  <si>
    <t>17.7</t>
  </si>
  <si>
    <t>10.12</t>
  </si>
  <si>
    <t>17.8</t>
  </si>
  <si>
    <t>10.13</t>
  </si>
  <si>
    <t>17.9</t>
  </si>
  <si>
    <t>10.14</t>
  </si>
  <si>
    <t>PORTA DE VIDRO TEMPERADO, 2,2X2,10M, ESPESSURA 10MM, INCLUSIVE ACESSORIOS</t>
  </si>
  <si>
    <t>10.15</t>
  </si>
  <si>
    <t>10.16</t>
  </si>
  <si>
    <t>10.17</t>
  </si>
  <si>
    <t>10.18</t>
  </si>
  <si>
    <t>95811</t>
  </si>
  <si>
    <t>10.19</t>
  </si>
  <si>
    <t>BANCADA DE GRANITO CINZA POLIDO PARA LAVATÓRIO 0,50 X 0,60 M - FORNECIMENTO E INSTALAÇÃO. AF_12/2013</t>
  </si>
  <si>
    <t>Total do BDI</t>
  </si>
  <si>
    <t>94966</t>
  </si>
  <si>
    <t>TE PVC SOLDAVEL COM ROSCA METALICA AGUA FRIA 20MMX20MMX1/2" -FORNECIMENTO E INSTALACAO</t>
  </si>
  <si>
    <t>95969</t>
  </si>
  <si>
    <t>PISO</t>
  </si>
  <si>
    <t>MAT.</t>
  </si>
  <si>
    <t>91831</t>
  </si>
  <si>
    <t>10.20</t>
  </si>
  <si>
    <t>DEMOLIÇÃO DE LAJES, DE FORMA MANUAL, SEM REAPROVEITAMENTO. AF_12/2017</t>
  </si>
  <si>
    <t>10.21</t>
  </si>
  <si>
    <t>91834</t>
  </si>
  <si>
    <t>10.22</t>
  </si>
  <si>
    <t>10.23</t>
  </si>
  <si>
    <t>10.24</t>
  </si>
  <si>
    <t>10.25</t>
  </si>
  <si>
    <t>98296</t>
  </si>
  <si>
    <t xml:space="preserve">_______________________________________________________________
KARLA CAROLINA CARNIETTO TEODORO ME
</t>
  </si>
  <si>
    <t>FILODENDRO XANADU (muda 20 cm de diam.)</t>
  </si>
  <si>
    <t>B.D.I.</t>
  </si>
  <si>
    <t>Caixa Quadro Painel Elétrico Comando 600x400x250 Ip 55</t>
  </si>
  <si>
    <t>90841</t>
  </si>
  <si>
    <t>ESCAVAÇÃO MANUAL DE VALA COM PROFUNDIDADE MENOR OU IGUAL A 1,30 M. AF_03/2016</t>
  </si>
  <si>
    <t>VIDRO TEMPERADO INCOLOR, ESPESSURA 10MM, FORNECIMENTO E INSTALACAO, INCLUSIVE MASSA PARA VEDACAO</t>
  </si>
  <si>
    <t>JOELHO 90 GRAUS, EM FERRO GALVANIZADO, CONEXÃO ROSQUEADA, DN 40 (1 1/2"), INSTALADO EM REDE DE ALIMENTAÇÃO PARA SPRINKLER - FORNECIMENTO E INSTALAÇÃO. AF_12/2015</t>
  </si>
  <si>
    <t>74209/001</t>
  </si>
  <si>
    <t>17.10</t>
  </si>
  <si>
    <t>73795/013</t>
  </si>
  <si>
    <t>17.11</t>
  </si>
  <si>
    <t>17.12</t>
  </si>
  <si>
    <t>3.1</t>
  </si>
  <si>
    <t>TUBO PVC DN 100 MM PARA DRENAGEM - FORNECIMENTO E INSTALACAO</t>
  </si>
  <si>
    <t>17.13</t>
  </si>
  <si>
    <t>3.2</t>
  </si>
  <si>
    <t>17.14</t>
  </si>
  <si>
    <t>REMOÇÃO DE TAPUME/ CHAPAS METÁLICAS E DE MADEIRA, DE FORMA MANUAL, SEM REAPROVEITAMENTO. AF_12/2017 - REMOÇÃO DO GRADIL FRONTAL E LATERAL</t>
  </si>
  <si>
    <t>3.3</t>
  </si>
  <si>
    <t>17.15</t>
  </si>
  <si>
    <t>3.4</t>
  </si>
  <si>
    <t>17.16</t>
  </si>
  <si>
    <t>3.5</t>
  </si>
  <si>
    <t>17.17</t>
  </si>
  <si>
    <t>91182</t>
  </si>
  <si>
    <t>17.18</t>
  </si>
  <si>
    <t>Bomba Incêndio 10 CV Trifásica BPI-22 R 2.1/2 POL 162 MM SCHNEIDER</t>
  </si>
  <si>
    <t>17.19</t>
  </si>
  <si>
    <t>RELE FOTOELETRICO P/ COMANDO DE ILUMINACAO EXTERNA 220V/1000W - FORNECIMENTO E INSTALACAO</t>
  </si>
  <si>
    <t>Cadeira de Escritório Giratória de Tela - Travel Max Diretor</t>
  </si>
  <si>
    <t>SERP - SERVIÇOS PRELIMINARES</t>
  </si>
  <si>
    <t>Planilha Orçamentária Sintética</t>
  </si>
  <si>
    <t>96985</t>
  </si>
  <si>
    <t>89782</t>
  </si>
  <si>
    <t>17.20</t>
  </si>
  <si>
    <t>17.21</t>
  </si>
  <si>
    <t>17.22</t>
  </si>
  <si>
    <t>17.23</t>
  </si>
  <si>
    <t>BANCADA GRANITO VERDE UBATUBA POLIDO 2,85 X 0,60M- FORNECIMENTO E INSTALAÇÃO. - CONFORME PROJETO</t>
  </si>
  <si>
    <t>74202/001</t>
  </si>
  <si>
    <t>17.24</t>
  </si>
  <si>
    <t>17.25</t>
  </si>
  <si>
    <t>17.26</t>
  </si>
  <si>
    <t>17.27</t>
  </si>
  <si>
    <t>JOELHO 45 GRAUS, EM FERRO GALVANIZADO, CONEXÃO ROSQUEADA, DN 40 (1 1/2"), INSTALADO EM REDE DE ALIMENTAÇÃO PARA SPRINKLER - FORNECIMENTO E INSTALAÇÃO. AF_12/2015</t>
  </si>
  <si>
    <t>17.28</t>
  </si>
  <si>
    <t>CONJUNTO DE MANGUEIRA PARA COMBATE A INCENDIO EM FIBRA DE POLIESTER PURA, COM 1.1/2", REVESTIDA INTERNAMENTE, COM 2 LANCES DE 15M CADA</t>
  </si>
  <si>
    <t>17.29</t>
  </si>
  <si>
    <t>APLICAÇÃO MANUAL DE PINTURA COM TINTA LÁTEX ACRÍLICA EM PAREDES, DUAS DEMÃOS. AF_06/2014</t>
  </si>
  <si>
    <t>PLACA AUTO-ADESIVA PVC SETA PARA DIREITA/ESQUERDA 30X15CM</t>
  </si>
  <si>
    <t>TUBO PVC, SERIE NORMAL, ESGOTO PREDIAL, DN 100 MM, FORNECIDO E INSTALADO EM PRUMADA DE ESGOTO SANITÁRIO OU VENTILAÇÃO. AF_12/2014</t>
  </si>
  <si>
    <t>CABO ELETRÔNICO CATEGORIA 6, INSTALADO EM EDIFICAÇÃO RESIDENCIAL - FORNECIMENTO E INSTALAÇÃO. AF_03/2018</t>
  </si>
  <si>
    <t>TUBO PVC, SERIE NORMAL, ESGOTO PREDIAL, DN 40 MM, FORNECIDO E INSTALADO EM RAMAL DE DESCARGA OU RAMAL DE ESGOTO SANITÁRIO. AF_12/2014</t>
  </si>
  <si>
    <t>SERVIÇOS PROVISORIOS</t>
  </si>
  <si>
    <t>Bancos Utilizados</t>
  </si>
  <si>
    <t>17.30</t>
  </si>
  <si>
    <t xml:space="preserve">SINAPI - 07/2018 - PR
</t>
  </si>
  <si>
    <t>17.31</t>
  </si>
  <si>
    <t>17.32</t>
  </si>
  <si>
    <t>88650</t>
  </si>
  <si>
    <t>16.1</t>
  </si>
  <si>
    <t>16.2</t>
  </si>
  <si>
    <t>16.3</t>
  </si>
  <si>
    <t>16.4</t>
  </si>
  <si>
    <t>ABRIGO PARA HIDRANTE, 75X45X17CM, COM REGISTRO GLOBO ANGULAR 45º 2.1/2", ADAPTADOR STORZ 2.1/2", MANGUEIRA DE INCÊNDIO 15M, REDUÇÃO 2.1/2X1.1/2" E ESGUICHO EM LATÃO 1.1/2" - FORNECIMENTO E INSTALAÇÃO</t>
  </si>
  <si>
    <t>16.5</t>
  </si>
  <si>
    <t>16.6</t>
  </si>
  <si>
    <t>16.7</t>
  </si>
  <si>
    <t>16.8</t>
  </si>
  <si>
    <t>16.9</t>
  </si>
  <si>
    <t>83671</t>
  </si>
  <si>
    <t>PSCIP - ADEQUAÇÕES INCÊNDIO</t>
  </si>
  <si>
    <t>UNID</t>
  </si>
  <si>
    <t>FABRICAÇÃO, MONTAGEM E DESMONTAGEM DE FÔRMA PARA BLOCO DE COROAMENTO, EM MADEIRA SERRADA, E=25 MM, 2 UTILIZAÇÕES. AF_06/2017</t>
  </si>
  <si>
    <t>91876</t>
  </si>
  <si>
    <t>INSTALAÇÕES ELÉTRICAS</t>
  </si>
  <si>
    <t>Rolo 100 Metros Cabo Pp 4 Vias 0,75</t>
  </si>
  <si>
    <t>PAISAGISMO</t>
  </si>
  <si>
    <t>CABO DE COBRE FLEXÍVEL ISOLADO, 4 MM², ANTI-CHAMA 0,6/1,0 KV, PARA CIRCUITOS TERMINAIS - FORNECIMENTO E INSTALAÇÃO. AF_12/2015</t>
  </si>
  <si>
    <t>90880</t>
  </si>
  <si>
    <t>SUPRAESTRUTURA</t>
  </si>
  <si>
    <t>ESQV - ESQUADRIAS/FERRAGENS/VIDROS</t>
  </si>
  <si>
    <t>INES - INSTALAÇÕES ESPECIAIS</t>
  </si>
  <si>
    <t>0,0% - Desonerada</t>
  </si>
  <si>
    <t>ENGATE FLEXÍVEL EM INOX, 1/2 X 30CM - FORNECIMENTO E INSTALAÇÃO. AF_12/2013</t>
  </si>
  <si>
    <t>TOMADA PARA TELEFONE RJ11 - FORNECIMENTO E INSTALAÇÃO. AF_03/2018</t>
  </si>
  <si>
    <t>EXTINTOR DE PQS 4KG - FORNECIMENTO E INSTALACAO</t>
  </si>
  <si>
    <t>2.2</t>
  </si>
  <si>
    <t>2.3</t>
  </si>
  <si>
    <t>2.4</t>
  </si>
  <si>
    <t>Equipamento</t>
  </si>
  <si>
    <t>2.5</t>
  </si>
  <si>
    <t>2.6</t>
  </si>
  <si>
    <t>DISJUNTOR BIPOLAR TIPO DIN, CORRENTE NOMINAL DE 16A - FORNECIMENTO E INSTALAÇÃO. AF_04/2016</t>
  </si>
  <si>
    <t>83555</t>
  </si>
  <si>
    <t>CONDULETE DE PVC, TIPO LL, PARA ELETRODUTO DE PVC SOLDÁVEL DN 32 MM (1''), APARENTE - FORNECIMENTO E INSTALAÇÃO. AF_11/2016</t>
  </si>
  <si>
    <t>REVE - REVESTIMENTO E TRATAMENTO DE SUPERFÍCIES</t>
  </si>
  <si>
    <t>COTOVELO 45 GRAUS, EM FERRO GALVANIZADO, CONEXÃO ROSQUEADA, DN 80 (3), INSTALADO EM RESERVAÇÃO DE ÁGUA DE EDIFICAÇÃO QUE POSSUA RESERVATÓRIO DE FIBRA/FIBROCIMENTO  FORNECIMENTO E INSTALAÇÃO. AF_06/2016</t>
  </si>
  <si>
    <t>CUBA DE EMBUTIR OVAL EM LOUÇA BRANCA, 35 X 50CM OU EQUIVALENTE, INCLUSO VÁLVULA EM METAL CROMADO E SIFÃO FLEXÍVEL EM PVC - FORNECIMENTO E INSTALAÇÃO. AF_12/2013</t>
  </si>
  <si>
    <t>92759</t>
  </si>
  <si>
    <t>INHI - INSTALAÇÕES HIDROS SANITÁRIAS</t>
  </si>
  <si>
    <t>Muda Buchinho Natural Bola 40 Cm</t>
  </si>
  <si>
    <t>INTERRUPTOR SIMPLES (1 MÓDULO), 10A/250V, INCLUINDO SUPORTE E PLACA - FORNECIMENTO E INSTALAÇÃO. AF_12/2015</t>
  </si>
  <si>
    <t>REGISTRO DE GAVETA BRUTO, LATÃO, ROSCÁVEL, 3, INSTALADO EM RESERVAÇÃO DE ÁGUA DE EDIFICAÇÃO QUE POSSUA RESERVATÓRIO DE FIBRA/FIBROCIMENTO  FORNECIMENTO E INSTALAÇÃO. AF_06/2016</t>
  </si>
  <si>
    <t>89544</t>
  </si>
  <si>
    <t>unid</t>
  </si>
  <si>
    <t>JOELHO PVC 90º ESGOTO 100MM - FORNECIMENTO E INSTALACAO</t>
  </si>
  <si>
    <t>multicabo santo angelo 20 vias</t>
  </si>
  <si>
    <t>DROP - DRENAGEM/OBRAS DE CONTENÇÃO / POÇOS DE VISITA E CAIXAS</t>
  </si>
  <si>
    <t>MOBILIÁRIO</t>
  </si>
  <si>
    <t>89401</t>
  </si>
  <si>
    <t>97891</t>
  </si>
  <si>
    <t>92763</t>
  </si>
  <si>
    <t>74169/001</t>
  </si>
  <si>
    <t>89404</t>
  </si>
  <si>
    <t>15.1</t>
  </si>
  <si>
    <t>15.2</t>
  </si>
  <si>
    <t>15.3</t>
  </si>
  <si>
    <t>15.4</t>
  </si>
  <si>
    <t>TOMADA DUPLA DE EMBUTIR 2X2P+T 10A/250V C/ PLACA - FORNECIMENTO E INSTALACAO</t>
  </si>
  <si>
    <t>15.5</t>
  </si>
  <si>
    <t>Esguicho Regulável 2.1/2 PARA Mangueira De Hidrante Incêndio 2,5</t>
  </si>
  <si>
    <t>15.6</t>
  </si>
  <si>
    <t>ESPELHO CRISTAL, ESPESSURA 4MM, COM PARAFUSOS DE FIXACAO, SEM MOLDURA</t>
  </si>
  <si>
    <t>15.7</t>
  </si>
  <si>
    <t>15.8</t>
  </si>
  <si>
    <t>97607</t>
  </si>
  <si>
    <t>15.9</t>
  </si>
  <si>
    <t>VASO SANITARIO SIFONADO CONVENCIONAL COM LOUÇA BRANCA, INCLUSO CONJUNTO DE LIGAÇÃO PARA BACIA SANITÁRIA AJUSTÁVEL - FORNECIMENTO E INSTALAÇÃO. AF_10/2016</t>
  </si>
  <si>
    <t>Total sem BDI</t>
  </si>
  <si>
    <t>Acionador Manual Endereçável Brcontroll</t>
  </si>
  <si>
    <t>PORTA DE ALUMÍNIO DE ABRIR PARA VIDRO SEM GUARNIÇÃO, 180X210CM, FIXAÇÃO COM PARAFUSOS, INCLUSIVE VIDROS - FORNECIMENTO E INSTALAÇÃO. AF_08/2015</t>
  </si>
  <si>
    <t>96617</t>
  </si>
  <si>
    <t>PAREDE COM PLACAS DE GESSO ACARTONADO (DRYWALL), PARA USO INTERNO COM UMA FACE SIMPLES E OUTRA FACE DUPLA E ESTRUTURA METÁLICA COM GUIAS DUPLAS, SEM VÃOS. AF_06/2017_P</t>
  </si>
  <si>
    <t>92778</t>
  </si>
  <si>
    <t>MAT</t>
  </si>
  <si>
    <t>PLACA AUTO-ADESIVA PVC SAÍDA 30X15CM</t>
  </si>
  <si>
    <t>Valor Unit</t>
  </si>
  <si>
    <t>HASTE DE ATERRAMENTO 5/8  PARA SPDA - FORNECIMENTO E INSTALAÇÃO. AF_12/2017</t>
  </si>
  <si>
    <t>9.1</t>
  </si>
  <si>
    <t>LIMPEZA FINAL</t>
  </si>
  <si>
    <t>18.</t>
  </si>
  <si>
    <t>LIMPEZA FINAL DA OBRA</t>
  </si>
  <si>
    <t>LIMP</t>
  </si>
  <si>
    <t>M2</t>
  </si>
  <si>
    <t>menos</t>
  </si>
  <si>
    <t>ESCADA METALICA - TIPO CARACOL - 15 DEGRAUS 90 CM - COM PATAMAR SUPERIOR</t>
  </si>
  <si>
    <t>KIT DE PORTA DE MADEIRA PARA PINTURA, SEMI-OCA (LEVE OU MÉDIA), PADRÃO MÉDIO, 60, 70 OU 80X210CM, ESPESSURA DE 3,5CM, ITENS INCLUSOS: DOBRADIÇAS, MONTAGEM E INSTALAÇÃO DO BATENTE, FECHADURA COM EXECUÇÃO DO FURO - FORNECIMENTO E INSTALAÇÃO. AF_08/2015</t>
  </si>
  <si>
    <t>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</si>
</sst>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5" borderId="0" xfId="0" applyFont="1" applyFill="1" applyAlignment="1">
      <alignment vertical="top" wrapText="1"/>
    </xf>
    <xf numFmtId="0" fontId="2" fillId="0" borderId="0" xfId="0" applyFont="1"/>
    <xf numFmtId="0" fontId="2" fillId="18" borderId="0" xfId="0" applyFont="1" applyFill="1" applyAlignment="1">
      <alignment vertical="top" wrapText="1"/>
    </xf>
    <xf numFmtId="0" fontId="1" fillId="0" borderId="0" xfId="0" applyFont="1"/>
    <xf numFmtId="0" fontId="1" fillId="10" borderId="6" xfId="0" applyFont="1" applyFill="1" applyBorder="1" applyAlignment="1">
      <alignment horizontal="right"/>
    </xf>
    <xf numFmtId="0" fontId="1" fillId="13" borderId="9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3" fillId="15" borderId="1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4" fillId="25" borderId="18" xfId="0" applyFont="1" applyFill="1" applyBorder="1" applyAlignment="1">
      <alignment vertical="top" wrapText="1"/>
    </xf>
    <xf numFmtId="0" fontId="4" fillId="11" borderId="7" xfId="0" applyFont="1" applyFill="1" applyBorder="1" applyAlignment="1">
      <alignment horizontal="center" vertical="top" wrapText="1"/>
    </xf>
    <xf numFmtId="4" fontId="4" fillId="7" borderId="4" xfId="0" applyNumberFormat="1" applyFont="1" applyFill="1" applyBorder="1" applyAlignment="1">
      <alignment horizontal="right" vertical="top" wrapText="1"/>
    </xf>
    <xf numFmtId="0" fontId="4" fillId="26" borderId="19" xfId="0" applyFont="1" applyFill="1" applyBorder="1" applyAlignment="1">
      <alignment vertical="top" wrapText="1"/>
    </xf>
    <xf numFmtId="0" fontId="4" fillId="12" borderId="8" xfId="0" applyFont="1" applyFill="1" applyBorder="1" applyAlignment="1">
      <alignment horizontal="center" vertical="top" wrapText="1"/>
    </xf>
    <xf numFmtId="4" fontId="4" fillId="16" borderId="12" xfId="0" applyNumberFormat="1" applyFont="1" applyFill="1" applyBorder="1" applyAlignment="1">
      <alignment horizontal="right" vertical="top" wrapText="1"/>
    </xf>
    <xf numFmtId="0" fontId="1" fillId="8" borderId="0" xfId="0" applyFont="1" applyFill="1" applyAlignment="1">
      <alignment horizontal="right" vertical="top" wrapText="1"/>
    </xf>
    <xf numFmtId="4" fontId="1" fillId="8" borderId="0" xfId="0" applyNumberFormat="1" applyFont="1" applyFill="1" applyAlignment="1">
      <alignment horizontal="right" vertical="top" wrapText="1"/>
    </xf>
    <xf numFmtId="164" fontId="1" fillId="8" borderId="0" xfId="0" applyNumberFormat="1" applyFont="1" applyFill="1" applyAlignment="1">
      <alignment horizontal="right" vertical="top" wrapText="1"/>
    </xf>
    <xf numFmtId="4" fontId="2" fillId="0" borderId="0" xfId="0" applyNumberFormat="1" applyFont="1"/>
    <xf numFmtId="0" fontId="1" fillId="5" borderId="0" xfId="0" applyFont="1" applyFill="1" applyAlignment="1">
      <alignment vertical="top" wrapText="1"/>
    </xf>
    <xf numFmtId="0" fontId="2" fillId="18" borderId="0" xfId="0" applyFont="1" applyFill="1" applyAlignment="1">
      <alignment vertical="top" wrapText="1"/>
    </xf>
    <xf numFmtId="0" fontId="1" fillId="24" borderId="0" xfId="0" applyFont="1" applyFill="1" applyAlignment="1">
      <alignment horizontal="center" vertical="top" wrapText="1"/>
    </xf>
    <xf numFmtId="0" fontId="1" fillId="9" borderId="5" xfId="0" applyFont="1" applyFill="1" applyBorder="1" applyAlignment="1">
      <alignment vertical="top" wrapText="1"/>
    </xf>
    <xf numFmtId="0" fontId="1" fillId="14" borderId="10" xfId="0" applyFont="1" applyFill="1" applyBorder="1" applyAlignment="1">
      <alignment vertical="top" wrapText="1"/>
    </xf>
    <xf numFmtId="0" fontId="1" fillId="23" borderId="17" xfId="0" applyFont="1" applyFill="1" applyBorder="1" applyAlignment="1">
      <alignment horizontal="right" vertical="top" wrapText="1"/>
    </xf>
    <xf numFmtId="0" fontId="1" fillId="20" borderId="14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19" borderId="13" xfId="0" applyFont="1" applyFill="1" applyBorder="1" applyAlignment="1">
      <alignment horizontal="right" vertical="top" wrapText="1"/>
    </xf>
    <xf numFmtId="0" fontId="1" fillId="21" borderId="15" xfId="0" applyFont="1" applyFill="1" applyBorder="1" applyAlignment="1">
      <alignment horizontal="center" vertical="top" wrapText="1"/>
    </xf>
    <xf numFmtId="0" fontId="1" fillId="22" borderId="16" xfId="0" applyFont="1" applyFill="1" applyBorder="1" applyAlignment="1">
      <alignment horizontal="center" vertical="top" wrapText="1"/>
    </xf>
    <xf numFmtId="0" fontId="1" fillId="27" borderId="20" xfId="0" applyFont="1" applyFill="1" applyBorder="1" applyAlignment="1">
      <alignment horizontal="center" vertical="top" wrapText="1"/>
    </xf>
    <xf numFmtId="0" fontId="1" fillId="17" borderId="0" xfId="0" applyFont="1" applyFill="1" applyAlignment="1">
      <alignment horizontal="center" vertical="top" wrapText="1"/>
    </xf>
    <xf numFmtId="0" fontId="1" fillId="8" borderId="0" xfId="0" applyFont="1" applyFill="1" applyAlignment="1">
      <alignment horizontal="right" vertical="top" wrapText="1"/>
    </xf>
    <xf numFmtId="164" fontId="1" fillId="4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T191"/>
  <sheetViews>
    <sheetView tabSelected="1" topLeftCell="D125" zoomScaleNormal="100" workbookViewId="0">
      <selection activeCell="K190" sqref="K190"/>
    </sheetView>
  </sheetViews>
  <sheetFormatPr defaultColWidth="9.140625" defaultRowHeight="15" x14ac:dyDescent="0.2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  <col min="16" max="16" width="12.28515625" bestFit="1" customWidth="1"/>
    <col min="17" max="22" width="0" hidden="1" customWidth="1"/>
  </cols>
  <sheetData>
    <row r="1" spans="1:16" s="2" customFormat="1" ht="12.75" x14ac:dyDescent="0.2">
      <c r="A1" s="20" t="s">
        <v>323</v>
      </c>
      <c r="B1" s="20"/>
      <c r="C1" s="20"/>
      <c r="D1" s="20"/>
      <c r="E1" s="1" t="s">
        <v>459</v>
      </c>
      <c r="F1" s="20" t="s">
        <v>406</v>
      </c>
      <c r="G1" s="20"/>
      <c r="H1" s="20"/>
      <c r="I1" s="20" t="s">
        <v>321</v>
      </c>
      <c r="J1" s="20"/>
      <c r="K1" s="20"/>
      <c r="L1" s="20"/>
      <c r="M1" s="20"/>
      <c r="N1" s="20"/>
      <c r="O1" s="20"/>
      <c r="P1" s="20"/>
    </row>
    <row r="2" spans="1:16" s="2" customFormat="1" ht="25.5" x14ac:dyDescent="0.2">
      <c r="A2" s="21" t="s">
        <v>43</v>
      </c>
      <c r="B2" s="21"/>
      <c r="C2" s="21"/>
      <c r="D2" s="21"/>
      <c r="E2" s="3" t="s">
        <v>461</v>
      </c>
      <c r="F2" s="21" t="s">
        <v>24</v>
      </c>
      <c r="G2" s="21"/>
      <c r="H2" s="21"/>
      <c r="I2" s="21" t="s">
        <v>488</v>
      </c>
      <c r="J2" s="21"/>
      <c r="K2" s="21"/>
      <c r="L2" s="21"/>
      <c r="M2" s="21"/>
      <c r="N2" s="21"/>
      <c r="O2" s="21"/>
      <c r="P2" s="21"/>
    </row>
    <row r="3" spans="1:16" s="2" customFormat="1" ht="15" customHeight="1" x14ac:dyDescent="0.2">
      <c r="A3" s="22" t="s">
        <v>436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s="4" customFormat="1" ht="12.6" customHeight="1" x14ac:dyDescent="0.2">
      <c r="A4" s="23" t="s">
        <v>348</v>
      </c>
      <c r="B4" s="23" t="s">
        <v>237</v>
      </c>
      <c r="C4" s="23" t="s">
        <v>83</v>
      </c>
      <c r="D4" s="23" t="s">
        <v>163</v>
      </c>
      <c r="E4" s="23" t="s">
        <v>273</v>
      </c>
      <c r="F4" s="23" t="s">
        <v>120</v>
      </c>
      <c r="G4" s="25" t="s">
        <v>326</v>
      </c>
      <c r="H4" s="27" t="s">
        <v>542</v>
      </c>
      <c r="I4" s="29" t="s">
        <v>345</v>
      </c>
      <c r="J4" s="30"/>
      <c r="K4" s="30"/>
      <c r="L4" s="31"/>
      <c r="M4" s="29" t="s">
        <v>52</v>
      </c>
      <c r="N4" s="30"/>
      <c r="O4" s="30"/>
      <c r="P4" s="31"/>
    </row>
    <row r="5" spans="1:16" s="4" customFormat="1" ht="12.75" x14ac:dyDescent="0.2">
      <c r="A5" s="24"/>
      <c r="B5" s="24"/>
      <c r="C5" s="24"/>
      <c r="D5" s="24"/>
      <c r="E5" s="24"/>
      <c r="F5" s="24"/>
      <c r="G5" s="26"/>
      <c r="H5" s="28"/>
      <c r="I5" s="5" t="s">
        <v>101</v>
      </c>
      <c r="J5" s="5" t="s">
        <v>244</v>
      </c>
      <c r="K5" s="5" t="s">
        <v>540</v>
      </c>
      <c r="L5" s="5" t="s">
        <v>276</v>
      </c>
      <c r="M5" s="6" t="s">
        <v>101</v>
      </c>
      <c r="N5" s="5" t="s">
        <v>244</v>
      </c>
      <c r="O5" s="5" t="s">
        <v>393</v>
      </c>
      <c r="P5" s="7" t="s">
        <v>276</v>
      </c>
    </row>
    <row r="6" spans="1:16" s="2" customFormat="1" ht="22.5" customHeight="1" x14ac:dyDescent="0.2">
      <c r="A6" s="8" t="s">
        <v>28</v>
      </c>
      <c r="B6" s="8"/>
      <c r="C6" s="8"/>
      <c r="D6" s="8" t="s">
        <v>458</v>
      </c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>
        <v>5532.2</v>
      </c>
    </row>
    <row r="7" spans="1:16" s="2" customFormat="1" ht="22.5" customHeight="1" x14ac:dyDescent="0.2">
      <c r="A7" s="10" t="s">
        <v>492</v>
      </c>
      <c r="B7" s="10" t="s">
        <v>412</v>
      </c>
      <c r="C7" s="10" t="s">
        <v>150</v>
      </c>
      <c r="D7" s="10" t="s">
        <v>44</v>
      </c>
      <c r="E7" s="10" t="s">
        <v>257</v>
      </c>
      <c r="F7" s="11" t="s">
        <v>112</v>
      </c>
      <c r="G7" s="12">
        <v>8</v>
      </c>
      <c r="H7" s="12">
        <v>347.59</v>
      </c>
      <c r="I7" s="12">
        <v>47.788968193000002</v>
      </c>
      <c r="J7" s="12">
        <v>12.96</v>
      </c>
      <c r="K7" s="12">
        <v>359.59103181</v>
      </c>
      <c r="L7" s="12">
        <v>420.34</v>
      </c>
      <c r="M7" s="12">
        <v>382.31174554400002</v>
      </c>
      <c r="N7" s="12">
        <v>103.68</v>
      </c>
      <c r="O7" s="12">
        <v>2876.7282544599998</v>
      </c>
      <c r="P7" s="12">
        <v>3362.72</v>
      </c>
    </row>
    <row r="8" spans="1:16" s="2" customFormat="1" ht="22.5" customHeight="1" x14ac:dyDescent="0.2">
      <c r="A8" s="10" t="s">
        <v>492</v>
      </c>
      <c r="B8" s="10" t="s">
        <v>66</v>
      </c>
      <c r="C8" s="10" t="s">
        <v>150</v>
      </c>
      <c r="D8" s="10" t="s">
        <v>5</v>
      </c>
      <c r="E8" s="10" t="s">
        <v>435</v>
      </c>
      <c r="F8" s="11" t="s">
        <v>112</v>
      </c>
      <c r="G8" s="12">
        <v>4.91</v>
      </c>
      <c r="H8" s="12">
        <v>1.32</v>
      </c>
      <c r="I8" s="12">
        <v>1.10202848</v>
      </c>
      <c r="J8" s="12">
        <v>0.28999999999999998</v>
      </c>
      <c r="K8" s="12">
        <v>0.19797152000000001</v>
      </c>
      <c r="L8" s="12">
        <v>1.59</v>
      </c>
      <c r="M8" s="12">
        <v>5.4109598368</v>
      </c>
      <c r="N8" s="12">
        <v>1.4238999999999999</v>
      </c>
      <c r="O8" s="12">
        <v>0.96514016000000002</v>
      </c>
      <c r="P8" s="12">
        <v>7.8</v>
      </c>
    </row>
    <row r="9" spans="1:16" s="2" customFormat="1" ht="22.5" customHeight="1" x14ac:dyDescent="0.2">
      <c r="A9" s="10" t="s">
        <v>493</v>
      </c>
      <c r="B9" s="10" t="s">
        <v>20</v>
      </c>
      <c r="C9" s="10" t="s">
        <v>150</v>
      </c>
      <c r="D9" s="10" t="s">
        <v>396</v>
      </c>
      <c r="E9" s="10" t="s">
        <v>435</v>
      </c>
      <c r="F9" s="11" t="s">
        <v>114</v>
      </c>
      <c r="G9" s="12">
        <v>4.91</v>
      </c>
      <c r="H9" s="12">
        <v>214.33</v>
      </c>
      <c r="I9" s="12">
        <v>181.1726811444</v>
      </c>
      <c r="J9" s="12">
        <v>49.35</v>
      </c>
      <c r="K9" s="12">
        <v>28.65731886</v>
      </c>
      <c r="L9" s="12">
        <v>259.18</v>
      </c>
      <c r="M9" s="12">
        <v>889.55786441900398</v>
      </c>
      <c r="N9" s="12">
        <v>242.30850000000001</v>
      </c>
      <c r="O9" s="12">
        <v>140.70363558</v>
      </c>
      <c r="P9" s="12">
        <v>1272.57</v>
      </c>
    </row>
    <row r="10" spans="1:16" s="2" customFormat="1" ht="30" customHeight="1" x14ac:dyDescent="0.2">
      <c r="A10" s="10" t="s">
        <v>494</v>
      </c>
      <c r="B10" s="10" t="s">
        <v>54</v>
      </c>
      <c r="C10" s="10" t="s">
        <v>150</v>
      </c>
      <c r="D10" s="10" t="s">
        <v>70</v>
      </c>
      <c r="E10" s="10" t="s">
        <v>254</v>
      </c>
      <c r="F10" s="11" t="s">
        <v>112</v>
      </c>
      <c r="G10" s="12">
        <v>4.91</v>
      </c>
      <c r="H10" s="12">
        <v>9.02</v>
      </c>
      <c r="I10" s="12">
        <v>4.3302843400000004</v>
      </c>
      <c r="J10" s="12">
        <v>1.1000000000000001</v>
      </c>
      <c r="K10" s="12">
        <v>5.4697156600000003</v>
      </c>
      <c r="L10" s="12">
        <v>10.9</v>
      </c>
      <c r="M10" s="12">
        <v>21.261696109399999</v>
      </c>
      <c r="N10" s="12">
        <v>5.4009999999999998</v>
      </c>
      <c r="O10" s="12">
        <v>26.847303889999999</v>
      </c>
      <c r="P10" s="12">
        <v>53.51</v>
      </c>
    </row>
    <row r="11" spans="1:16" s="2" customFormat="1" ht="22.5" customHeight="1" x14ac:dyDescent="0.2">
      <c r="A11" s="10" t="s">
        <v>494</v>
      </c>
      <c r="B11" s="10" t="s">
        <v>13</v>
      </c>
      <c r="C11" s="10" t="s">
        <v>150</v>
      </c>
      <c r="D11" s="10" t="s">
        <v>327</v>
      </c>
      <c r="E11" s="10" t="s">
        <v>435</v>
      </c>
      <c r="F11" s="11" t="s">
        <v>114</v>
      </c>
      <c r="G11" s="12">
        <v>6.38</v>
      </c>
      <c r="H11" s="12">
        <v>43.36</v>
      </c>
      <c r="I11" s="12">
        <v>36.654698278799998</v>
      </c>
      <c r="J11" s="12">
        <v>9.9700000000000006</v>
      </c>
      <c r="K11" s="12">
        <v>5.8053017200000001</v>
      </c>
      <c r="L11" s="12">
        <v>52.43</v>
      </c>
      <c r="M11" s="12">
        <v>233.85697501874401</v>
      </c>
      <c r="N11" s="12">
        <v>63.608600000000003</v>
      </c>
      <c r="O11" s="12">
        <v>37.034424979999997</v>
      </c>
      <c r="P11" s="12">
        <v>334.5</v>
      </c>
    </row>
    <row r="12" spans="1:16" s="2" customFormat="1" ht="22.5" customHeight="1" x14ac:dyDescent="0.2">
      <c r="A12" s="10" t="s">
        <v>496</v>
      </c>
      <c r="B12" s="10" t="s">
        <v>260</v>
      </c>
      <c r="C12" s="10" t="s">
        <v>150</v>
      </c>
      <c r="D12" s="10" t="s">
        <v>409</v>
      </c>
      <c r="E12" s="10" t="s">
        <v>194</v>
      </c>
      <c r="F12" s="11" t="s">
        <v>114</v>
      </c>
      <c r="G12" s="12">
        <v>0.3</v>
      </c>
      <c r="H12" s="12">
        <v>65.63</v>
      </c>
      <c r="I12" s="12">
        <v>54.865808336000001</v>
      </c>
      <c r="J12" s="12">
        <v>15.14</v>
      </c>
      <c r="K12" s="12">
        <v>9.3541916599999997</v>
      </c>
      <c r="L12" s="12">
        <v>79.36</v>
      </c>
      <c r="M12" s="12">
        <v>16.459742500800001</v>
      </c>
      <c r="N12" s="12">
        <v>4.5419999999999998</v>
      </c>
      <c r="O12" s="12">
        <v>2.7982575000000001</v>
      </c>
      <c r="P12" s="12">
        <v>23.8</v>
      </c>
    </row>
    <row r="13" spans="1:16" s="2" customFormat="1" ht="30" customHeight="1" x14ac:dyDescent="0.2">
      <c r="A13" s="10" t="s">
        <v>497</v>
      </c>
      <c r="B13" s="10" t="s">
        <v>36</v>
      </c>
      <c r="C13" s="10" t="s">
        <v>150</v>
      </c>
      <c r="D13" s="10" t="s">
        <v>422</v>
      </c>
      <c r="E13" s="10" t="s">
        <v>435</v>
      </c>
      <c r="F13" s="11" t="s">
        <v>112</v>
      </c>
      <c r="G13" s="12">
        <v>185</v>
      </c>
      <c r="H13" s="12">
        <v>2.14</v>
      </c>
      <c r="I13" s="12">
        <v>1.8519837515999999</v>
      </c>
      <c r="J13" s="12">
        <v>0.47</v>
      </c>
      <c r="K13" s="12">
        <v>0.25801625</v>
      </c>
      <c r="L13" s="12">
        <v>2.58</v>
      </c>
      <c r="M13" s="12">
        <v>342.616994046</v>
      </c>
      <c r="N13" s="12">
        <v>86.95</v>
      </c>
      <c r="O13" s="12">
        <v>47.733005949999999</v>
      </c>
      <c r="P13" s="12">
        <v>477.3</v>
      </c>
    </row>
    <row r="14" spans="1:16" s="2" customFormat="1" ht="22.5" customHeight="1" x14ac:dyDescent="0.2">
      <c r="A14" s="8" t="s">
        <v>32</v>
      </c>
      <c r="B14" s="8"/>
      <c r="C14" s="8"/>
      <c r="D14" s="8" t="s">
        <v>84</v>
      </c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>
        <v>1854.66</v>
      </c>
    </row>
    <row r="15" spans="1:16" s="2" customFormat="1" ht="37.5" customHeight="1" x14ac:dyDescent="0.2">
      <c r="A15" s="10" t="s">
        <v>417</v>
      </c>
      <c r="B15" s="10" t="s">
        <v>484</v>
      </c>
      <c r="C15" s="10" t="s">
        <v>150</v>
      </c>
      <c r="D15" s="10" t="s">
        <v>293</v>
      </c>
      <c r="E15" s="10" t="s">
        <v>117</v>
      </c>
      <c r="F15" s="11" t="s">
        <v>53</v>
      </c>
      <c r="G15" s="12">
        <v>15</v>
      </c>
      <c r="H15" s="12">
        <v>48.87</v>
      </c>
      <c r="I15" s="12">
        <v>24.599299892993901</v>
      </c>
      <c r="J15" s="12">
        <v>15.48</v>
      </c>
      <c r="K15" s="12">
        <v>19.010700109999998</v>
      </c>
      <c r="L15" s="12">
        <v>59.09</v>
      </c>
      <c r="M15" s="12">
        <v>368.98949839490899</v>
      </c>
      <c r="N15" s="12">
        <v>232.2</v>
      </c>
      <c r="O15" s="12">
        <v>285.16050160999998</v>
      </c>
      <c r="P15" s="12">
        <v>886.35</v>
      </c>
    </row>
    <row r="16" spans="1:16" s="2" customFormat="1" ht="30" customHeight="1" x14ac:dyDescent="0.2">
      <c r="A16" s="10" t="s">
        <v>420</v>
      </c>
      <c r="B16" s="10" t="s">
        <v>91</v>
      </c>
      <c r="C16" s="10" t="s">
        <v>150</v>
      </c>
      <c r="D16" s="10" t="s">
        <v>85</v>
      </c>
      <c r="E16" s="10" t="s">
        <v>117</v>
      </c>
      <c r="F16" s="11" t="s">
        <v>112</v>
      </c>
      <c r="G16" s="12">
        <v>2.6</v>
      </c>
      <c r="H16" s="12">
        <v>84.69</v>
      </c>
      <c r="I16" s="12">
        <v>51.080013921000003</v>
      </c>
      <c r="J16" s="12">
        <v>12.77</v>
      </c>
      <c r="K16" s="12">
        <v>38.559986080000002</v>
      </c>
      <c r="L16" s="12">
        <v>102.41</v>
      </c>
      <c r="M16" s="12">
        <v>132.80803619459999</v>
      </c>
      <c r="N16" s="12">
        <v>33.201999999999998</v>
      </c>
      <c r="O16" s="12">
        <v>100.24996381</v>
      </c>
      <c r="P16" s="12">
        <v>266.26</v>
      </c>
    </row>
    <row r="17" spans="1:16" s="2" customFormat="1" ht="30" customHeight="1" x14ac:dyDescent="0.2">
      <c r="A17" s="10" t="s">
        <v>423</v>
      </c>
      <c r="B17" s="10" t="s">
        <v>87</v>
      </c>
      <c r="C17" s="10" t="s">
        <v>150</v>
      </c>
      <c r="D17" s="10" t="s">
        <v>478</v>
      </c>
      <c r="E17" s="10" t="s">
        <v>117</v>
      </c>
      <c r="F17" s="11" t="s">
        <v>112</v>
      </c>
      <c r="G17" s="12">
        <v>5.76</v>
      </c>
      <c r="H17" s="12">
        <v>72.010000000000005</v>
      </c>
      <c r="I17" s="12">
        <v>41.201233090999999</v>
      </c>
      <c r="J17" s="12">
        <v>10.29</v>
      </c>
      <c r="K17" s="12">
        <v>35.588766909999997</v>
      </c>
      <c r="L17" s="12">
        <v>87.08</v>
      </c>
      <c r="M17" s="12">
        <v>105.47515671296</v>
      </c>
      <c r="N17" s="12">
        <v>26.342400000000001</v>
      </c>
      <c r="O17" s="12">
        <v>91.102443289999997</v>
      </c>
      <c r="P17" s="12">
        <v>501.8</v>
      </c>
    </row>
    <row r="18" spans="1:16" s="2" customFormat="1" ht="22.5" customHeight="1" x14ac:dyDescent="0.2">
      <c r="A18" s="10" t="s">
        <v>425</v>
      </c>
      <c r="B18" s="10" t="s">
        <v>99</v>
      </c>
      <c r="C18" s="10" t="s">
        <v>150</v>
      </c>
      <c r="D18" s="10" t="s">
        <v>89</v>
      </c>
      <c r="E18" s="10" t="s">
        <v>117</v>
      </c>
      <c r="F18" s="11" t="s">
        <v>92</v>
      </c>
      <c r="G18" s="12">
        <v>15</v>
      </c>
      <c r="H18" s="12">
        <v>7.32</v>
      </c>
      <c r="I18" s="12">
        <v>2.3842833338</v>
      </c>
      <c r="J18" s="12">
        <v>1.49</v>
      </c>
      <c r="K18" s="12">
        <v>4.9757166699999997</v>
      </c>
      <c r="L18" s="12">
        <v>8.85</v>
      </c>
      <c r="M18" s="12">
        <v>35.764250007000001</v>
      </c>
      <c r="N18" s="12">
        <v>22.35</v>
      </c>
      <c r="O18" s="12">
        <v>74.635749989999994</v>
      </c>
      <c r="P18" s="12">
        <v>132.75</v>
      </c>
    </row>
    <row r="19" spans="1:16" s="2" customFormat="1" ht="30" customHeight="1" x14ac:dyDescent="0.2">
      <c r="A19" s="10" t="s">
        <v>427</v>
      </c>
      <c r="B19" s="10" t="s">
        <v>389</v>
      </c>
      <c r="C19" s="10" t="s">
        <v>150</v>
      </c>
      <c r="D19" s="10" t="s">
        <v>251</v>
      </c>
      <c r="E19" s="10" t="s">
        <v>117</v>
      </c>
      <c r="F19" s="11" t="s">
        <v>114</v>
      </c>
      <c r="G19" s="12">
        <v>0.5</v>
      </c>
      <c r="H19" s="12">
        <v>308.62</v>
      </c>
      <c r="I19" s="12">
        <v>52.651717699999999</v>
      </c>
      <c r="J19" s="12">
        <v>14.93</v>
      </c>
      <c r="K19" s="12">
        <v>305.62828230000002</v>
      </c>
      <c r="L19" s="12">
        <v>373.21</v>
      </c>
      <c r="M19" s="12">
        <v>26.325858849999999</v>
      </c>
      <c r="N19" s="12">
        <v>7.4649999999999999</v>
      </c>
      <c r="O19" s="12">
        <v>152.80914114999999</v>
      </c>
      <c r="P19" s="12">
        <v>186.6</v>
      </c>
    </row>
    <row r="20" spans="1:16" s="2" customFormat="1" ht="22.5" customHeight="1" x14ac:dyDescent="0.2">
      <c r="A20" s="10" t="s">
        <v>427</v>
      </c>
      <c r="B20" s="10" t="s">
        <v>97</v>
      </c>
      <c r="C20" s="10" t="s">
        <v>150</v>
      </c>
      <c r="D20" s="10" t="s">
        <v>179</v>
      </c>
      <c r="E20" s="10" t="s">
        <v>117</v>
      </c>
      <c r="F20" s="11" t="s">
        <v>92</v>
      </c>
      <c r="G20" s="12">
        <v>7.4</v>
      </c>
      <c r="H20" s="12">
        <v>11.63</v>
      </c>
      <c r="I20" s="12">
        <v>6.2788853236</v>
      </c>
      <c r="J20" s="12">
        <v>2.4300000000000002</v>
      </c>
      <c r="K20" s="12">
        <v>5.3511146800000002</v>
      </c>
      <c r="L20" s="12">
        <v>14.06</v>
      </c>
      <c r="M20" s="12">
        <v>46.463751394639999</v>
      </c>
      <c r="N20" s="12">
        <v>17.981999999999999</v>
      </c>
      <c r="O20" s="12">
        <v>39.594248610000001</v>
      </c>
      <c r="P20" s="12">
        <v>104.04</v>
      </c>
    </row>
    <row r="21" spans="1:16" s="2" customFormat="1" ht="22.5" customHeight="1" x14ac:dyDescent="0.2">
      <c r="A21" s="8" t="s">
        <v>33</v>
      </c>
      <c r="B21" s="8"/>
      <c r="C21" s="8"/>
      <c r="D21" s="8" t="s">
        <v>485</v>
      </c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>
        <v>21360.23</v>
      </c>
    </row>
    <row r="22" spans="1:16" s="2" customFormat="1" ht="22.5" customHeight="1" x14ac:dyDescent="0.2">
      <c r="A22" s="10" t="s">
        <v>337</v>
      </c>
      <c r="B22" s="10" t="s">
        <v>316</v>
      </c>
      <c r="C22" s="10" t="s">
        <v>150</v>
      </c>
      <c r="D22" s="10" t="s">
        <v>270</v>
      </c>
      <c r="E22" s="10" t="s">
        <v>117</v>
      </c>
      <c r="F22" s="11" t="s">
        <v>112</v>
      </c>
      <c r="G22" s="12">
        <v>27.72</v>
      </c>
      <c r="H22" s="12">
        <v>64.150000000000006</v>
      </c>
      <c r="I22" s="12">
        <v>17.875285535</v>
      </c>
      <c r="J22" s="12">
        <v>4.3899999999999997</v>
      </c>
      <c r="K22" s="12">
        <v>55.30471446</v>
      </c>
      <c r="L22" s="12">
        <v>77.569999999999993</v>
      </c>
      <c r="M22" s="12">
        <v>392.18376463790003</v>
      </c>
      <c r="N22" s="12">
        <v>96.316599999999994</v>
      </c>
      <c r="O22" s="12">
        <v>1213.3796353600001</v>
      </c>
      <c r="P22" s="12">
        <v>2150.2399999999998</v>
      </c>
    </row>
    <row r="23" spans="1:16" s="2" customFormat="1" ht="30" customHeight="1" x14ac:dyDescent="0.2">
      <c r="A23" s="10" t="s">
        <v>338</v>
      </c>
      <c r="B23" s="10" t="s">
        <v>142</v>
      </c>
      <c r="C23" s="10" t="s">
        <v>150</v>
      </c>
      <c r="D23" s="10" t="s">
        <v>359</v>
      </c>
      <c r="E23" s="10" t="s">
        <v>117</v>
      </c>
      <c r="F23" s="11" t="s">
        <v>112</v>
      </c>
      <c r="G23" s="12">
        <v>8.1</v>
      </c>
      <c r="H23" s="12">
        <v>167.98</v>
      </c>
      <c r="I23" s="12">
        <v>71.651669504216002</v>
      </c>
      <c r="J23" s="12">
        <v>35.47</v>
      </c>
      <c r="K23" s="12">
        <v>96.0083305</v>
      </c>
      <c r="L23" s="12">
        <v>203.13</v>
      </c>
      <c r="M23" s="12">
        <v>186.29434071096199</v>
      </c>
      <c r="N23" s="12">
        <v>92.221999999999994</v>
      </c>
      <c r="O23" s="12">
        <v>249.61365928999999</v>
      </c>
      <c r="P23" s="12">
        <v>1645.35</v>
      </c>
    </row>
    <row r="24" spans="1:16" s="2" customFormat="1" ht="37.5" customHeight="1" x14ac:dyDescent="0.2">
      <c r="A24" s="10" t="s">
        <v>339</v>
      </c>
      <c r="B24" s="10" t="s">
        <v>517</v>
      </c>
      <c r="C24" s="10" t="s">
        <v>150</v>
      </c>
      <c r="D24" s="10" t="s">
        <v>147</v>
      </c>
      <c r="E24" s="10" t="s">
        <v>117</v>
      </c>
      <c r="F24" s="11" t="s">
        <v>92</v>
      </c>
      <c r="G24" s="12">
        <v>389.6</v>
      </c>
      <c r="H24" s="12">
        <v>5.52</v>
      </c>
      <c r="I24" s="12">
        <v>0.980813932</v>
      </c>
      <c r="J24" s="12">
        <v>1.1000000000000001</v>
      </c>
      <c r="K24" s="12">
        <v>4.5891860700000002</v>
      </c>
      <c r="L24" s="12">
        <v>6.67</v>
      </c>
      <c r="M24" s="12">
        <v>382.1251079072</v>
      </c>
      <c r="N24" s="12">
        <v>428.56</v>
      </c>
      <c r="O24" s="12">
        <v>1787.9448920899999</v>
      </c>
      <c r="P24" s="12">
        <v>2598.63</v>
      </c>
    </row>
    <row r="25" spans="1:16" s="2" customFormat="1" ht="37.5" customHeight="1" x14ac:dyDescent="0.2">
      <c r="A25" s="10" t="s">
        <v>341</v>
      </c>
      <c r="B25" s="10" t="s">
        <v>504</v>
      </c>
      <c r="C25" s="10" t="s">
        <v>150</v>
      </c>
      <c r="D25" s="10" t="s">
        <v>356</v>
      </c>
      <c r="E25" s="10" t="s">
        <v>117</v>
      </c>
      <c r="F25" s="11" t="s">
        <v>92</v>
      </c>
      <c r="G25" s="12">
        <v>458.78</v>
      </c>
      <c r="H25" s="12">
        <v>9.34</v>
      </c>
      <c r="I25" s="12">
        <v>4.3204064755999996</v>
      </c>
      <c r="J25" s="12">
        <v>1.92</v>
      </c>
      <c r="K25" s="12">
        <v>5.0495935200000002</v>
      </c>
      <c r="L25" s="12">
        <v>11.29</v>
      </c>
      <c r="M25" s="12">
        <v>1982.11608287577</v>
      </c>
      <c r="N25" s="12">
        <v>880.85760000000005</v>
      </c>
      <c r="O25" s="12">
        <v>2316.6463171199998</v>
      </c>
      <c r="P25" s="12">
        <v>5179.62</v>
      </c>
    </row>
    <row r="26" spans="1:16" s="2" customFormat="1" ht="30" customHeight="1" x14ac:dyDescent="0.2">
      <c r="A26" s="10" t="s">
        <v>342</v>
      </c>
      <c r="B26" s="10" t="s">
        <v>389</v>
      </c>
      <c r="C26" s="10" t="s">
        <v>150</v>
      </c>
      <c r="D26" s="10" t="s">
        <v>251</v>
      </c>
      <c r="E26" s="10" t="s">
        <v>117</v>
      </c>
      <c r="F26" s="11" t="s">
        <v>114</v>
      </c>
      <c r="G26" s="12">
        <v>1.88</v>
      </c>
      <c r="H26" s="12">
        <v>308.62</v>
      </c>
      <c r="I26" s="12">
        <v>52.651717699999999</v>
      </c>
      <c r="J26" s="12">
        <v>14.93</v>
      </c>
      <c r="K26" s="12">
        <v>305.62828230000002</v>
      </c>
      <c r="L26" s="12">
        <v>373.21</v>
      </c>
      <c r="M26" s="12">
        <v>98.985229275999998</v>
      </c>
      <c r="N26" s="12">
        <v>28.0684</v>
      </c>
      <c r="O26" s="12">
        <v>574.57637072</v>
      </c>
      <c r="P26" s="12">
        <v>701.63</v>
      </c>
    </row>
    <row r="27" spans="1:16" s="2" customFormat="1" ht="22.5" customHeight="1" x14ac:dyDescent="0.2">
      <c r="A27" s="10" t="s">
        <v>343</v>
      </c>
      <c r="B27" s="10" t="s">
        <v>391</v>
      </c>
      <c r="C27" s="10" t="s">
        <v>150</v>
      </c>
      <c r="D27" s="10" t="s">
        <v>275</v>
      </c>
      <c r="E27" s="10" t="s">
        <v>117</v>
      </c>
      <c r="F27" s="11" t="s">
        <v>114</v>
      </c>
      <c r="G27" s="12">
        <v>4</v>
      </c>
      <c r="H27" s="12">
        <v>1878.11</v>
      </c>
      <c r="I27" s="12">
        <v>790.80112851298099</v>
      </c>
      <c r="J27" s="12">
        <v>351.94</v>
      </c>
      <c r="K27" s="12">
        <v>1128.4488714900001</v>
      </c>
      <c r="L27" s="12">
        <v>2271.19</v>
      </c>
      <c r="M27" s="12">
        <v>3163.2045140519199</v>
      </c>
      <c r="N27" s="12">
        <v>1407.76</v>
      </c>
      <c r="O27" s="12">
        <v>4513.7954859499996</v>
      </c>
      <c r="P27" s="12">
        <v>9084.76</v>
      </c>
    </row>
    <row r="28" spans="1:16" s="2" customFormat="1" ht="22.5" customHeight="1" x14ac:dyDescent="0.2">
      <c r="A28" s="8" t="s">
        <v>34</v>
      </c>
      <c r="B28" s="8"/>
      <c r="C28" s="8"/>
      <c r="D28" s="8" t="s">
        <v>264</v>
      </c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>
        <v>18866.919999999998</v>
      </c>
    </row>
    <row r="29" spans="1:16" s="2" customFormat="1" ht="22.5" customHeight="1" x14ac:dyDescent="0.2">
      <c r="A29" s="10" t="s">
        <v>282</v>
      </c>
      <c r="B29" s="10" t="s">
        <v>40</v>
      </c>
      <c r="C29" s="10" t="s">
        <v>150</v>
      </c>
      <c r="D29" s="10" t="s">
        <v>410</v>
      </c>
      <c r="E29" s="10" t="s">
        <v>486</v>
      </c>
      <c r="F29" s="11" t="s">
        <v>112</v>
      </c>
      <c r="G29" s="12">
        <v>34.42</v>
      </c>
      <c r="H29" s="12">
        <v>246.91</v>
      </c>
      <c r="I29" s="12">
        <v>18.583859</v>
      </c>
      <c r="J29" s="12">
        <v>4.6399999999999997</v>
      </c>
      <c r="K29" s="12">
        <v>275.35614099999998</v>
      </c>
      <c r="L29" s="12">
        <v>298.58</v>
      </c>
      <c r="M29" s="12">
        <v>471.65834142</v>
      </c>
      <c r="N29" s="12">
        <v>117.7632</v>
      </c>
      <c r="O29" s="12">
        <v>6988.5384585800002</v>
      </c>
      <c r="P29" s="12">
        <v>10277.120000000001</v>
      </c>
    </row>
    <row r="30" spans="1:16" s="2" customFormat="1" ht="37.5" customHeight="1" x14ac:dyDescent="0.2">
      <c r="A30" s="10" t="s">
        <v>284</v>
      </c>
      <c r="B30" s="10" t="s">
        <v>280</v>
      </c>
      <c r="C30" s="10" t="s">
        <v>150</v>
      </c>
      <c r="D30" s="10" t="s">
        <v>538</v>
      </c>
      <c r="E30" s="10" t="s">
        <v>155</v>
      </c>
      <c r="F30" s="11" t="s">
        <v>112</v>
      </c>
      <c r="G30" s="12">
        <v>58</v>
      </c>
      <c r="H30" s="12">
        <v>122.47</v>
      </c>
      <c r="I30" s="12">
        <v>17.160595824000001</v>
      </c>
      <c r="J30" s="12">
        <v>9.52</v>
      </c>
      <c r="K30" s="12">
        <v>121.41940418</v>
      </c>
      <c r="L30" s="12">
        <v>148.1</v>
      </c>
      <c r="M30" s="12">
        <v>995.31455779199996</v>
      </c>
      <c r="N30" s="12">
        <v>552.16</v>
      </c>
      <c r="O30" s="12">
        <v>7042.3254422099999</v>
      </c>
      <c r="P30" s="12">
        <v>8589.7999999999993</v>
      </c>
    </row>
    <row r="31" spans="1:16" s="2" customFormat="1" ht="22.5" customHeight="1" x14ac:dyDescent="0.2">
      <c r="A31" s="8" t="s">
        <v>35</v>
      </c>
      <c r="B31" s="8"/>
      <c r="C31" s="8"/>
      <c r="D31" s="8" t="s">
        <v>308</v>
      </c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>
        <v>7363.15</v>
      </c>
    </row>
    <row r="32" spans="1:16" s="2" customFormat="1" ht="37.5" customHeight="1" x14ac:dyDescent="0.2">
      <c r="A32" s="10" t="s">
        <v>201</v>
      </c>
      <c r="B32" s="10" t="s">
        <v>96</v>
      </c>
      <c r="C32" s="10" t="s">
        <v>150</v>
      </c>
      <c r="D32" s="10" t="s">
        <v>29</v>
      </c>
      <c r="E32" s="10" t="s">
        <v>218</v>
      </c>
      <c r="F32" s="11" t="s">
        <v>262</v>
      </c>
      <c r="G32" s="12">
        <v>8</v>
      </c>
      <c r="H32" s="12">
        <v>712.67</v>
      </c>
      <c r="I32" s="12">
        <v>360.77660824740002</v>
      </c>
      <c r="J32" s="12">
        <v>147.75</v>
      </c>
      <c r="K32" s="12">
        <v>353.30339175</v>
      </c>
      <c r="L32" s="12">
        <v>861.83</v>
      </c>
      <c r="M32" s="12">
        <v>2886.2128659792002</v>
      </c>
      <c r="N32" s="12">
        <v>1182</v>
      </c>
      <c r="O32" s="12">
        <v>2826.4271340199998</v>
      </c>
      <c r="P32" s="12">
        <v>6894.64</v>
      </c>
    </row>
    <row r="33" spans="1:20" s="2" customFormat="1" ht="37.5" customHeight="1" x14ac:dyDescent="0.2">
      <c r="A33" s="10" t="s">
        <v>203</v>
      </c>
      <c r="B33" s="10" t="s">
        <v>267</v>
      </c>
      <c r="C33" s="10" t="s">
        <v>150</v>
      </c>
      <c r="D33" s="10" t="s">
        <v>107</v>
      </c>
      <c r="E33" s="10" t="s">
        <v>218</v>
      </c>
      <c r="F33" s="11" t="s">
        <v>112</v>
      </c>
      <c r="G33" s="12">
        <v>12.1</v>
      </c>
      <c r="H33" s="12">
        <v>32.020000000000003</v>
      </c>
      <c r="I33" s="12">
        <v>4.8265794360000003</v>
      </c>
      <c r="J33" s="12">
        <v>1.24</v>
      </c>
      <c r="K33" s="12">
        <v>32.653420560000001</v>
      </c>
      <c r="L33" s="12">
        <v>38.72</v>
      </c>
      <c r="M33" s="12">
        <v>58.401611175600003</v>
      </c>
      <c r="N33" s="12">
        <v>15.004</v>
      </c>
      <c r="O33" s="12">
        <v>395.10438882</v>
      </c>
      <c r="P33" s="12">
        <v>468.51</v>
      </c>
    </row>
    <row r="34" spans="1:20" s="2" customFormat="1" ht="22.5" customHeight="1" x14ac:dyDescent="0.2">
      <c r="A34" s="8" t="s">
        <v>37</v>
      </c>
      <c r="B34" s="8"/>
      <c r="C34" s="8"/>
      <c r="D34" s="8" t="s">
        <v>298</v>
      </c>
      <c r="E34" s="8"/>
      <c r="F34" s="8"/>
      <c r="G34" s="9"/>
      <c r="H34" s="9"/>
      <c r="I34" s="9"/>
      <c r="J34" s="9"/>
      <c r="K34" s="9"/>
      <c r="L34" s="9"/>
      <c r="M34" s="9"/>
      <c r="N34" s="9"/>
      <c r="O34" s="9"/>
      <c r="P34" s="9">
        <v>4977</v>
      </c>
    </row>
    <row r="35" spans="1:20" s="2" customFormat="1" ht="22.5" customHeight="1" x14ac:dyDescent="0.2">
      <c r="A35" s="10" t="s">
        <v>127</v>
      </c>
      <c r="B35" s="10" t="s">
        <v>279</v>
      </c>
      <c r="C35" s="10" t="s">
        <v>150</v>
      </c>
      <c r="D35" s="10" t="s">
        <v>362</v>
      </c>
      <c r="E35" s="10" t="s">
        <v>218</v>
      </c>
      <c r="F35" s="11" t="s">
        <v>112</v>
      </c>
      <c r="G35" s="12">
        <v>150</v>
      </c>
      <c r="H35" s="12">
        <v>27.44</v>
      </c>
      <c r="I35" s="12">
        <v>1.7088926499999999</v>
      </c>
      <c r="J35" s="12">
        <v>0.43</v>
      </c>
      <c r="K35" s="12">
        <v>31.041107350000001</v>
      </c>
      <c r="L35" s="12">
        <v>33.18</v>
      </c>
      <c r="M35" s="12">
        <v>256.33389749999998</v>
      </c>
      <c r="N35" s="12">
        <v>64.5</v>
      </c>
      <c r="O35" s="12">
        <v>4656.1661025000003</v>
      </c>
      <c r="P35" s="12">
        <v>4977</v>
      </c>
    </row>
    <row r="36" spans="1:20" s="2" customFormat="1" ht="22.5" customHeight="1" x14ac:dyDescent="0.2">
      <c r="A36" s="8" t="s">
        <v>39</v>
      </c>
      <c r="B36" s="8"/>
      <c r="C36" s="8"/>
      <c r="D36" s="8" t="s">
        <v>173</v>
      </c>
      <c r="E36" s="8"/>
      <c r="F36" s="8"/>
      <c r="G36" s="9"/>
      <c r="H36" s="9"/>
      <c r="I36" s="9"/>
      <c r="J36" s="9"/>
      <c r="K36" s="9"/>
      <c r="L36" s="9"/>
      <c r="M36" s="9"/>
      <c r="N36" s="9"/>
      <c r="O36" s="9"/>
      <c r="P36" s="9">
        <f>SUM(P37:P45)</f>
        <v>42095.770734956197</v>
      </c>
    </row>
    <row r="37" spans="1:20" s="2" customFormat="1" ht="30" customHeight="1" x14ac:dyDescent="0.2">
      <c r="A37" s="10" t="s">
        <v>73</v>
      </c>
      <c r="B37" s="10" t="s">
        <v>130</v>
      </c>
      <c r="C37" s="10" t="s">
        <v>150</v>
      </c>
      <c r="D37" s="10" t="s">
        <v>47</v>
      </c>
      <c r="E37" s="10" t="s">
        <v>486</v>
      </c>
      <c r="F37" s="11" t="s">
        <v>112</v>
      </c>
      <c r="G37" s="12">
        <v>7.38</v>
      </c>
      <c r="H37" s="12">
        <v>298.10000000000002</v>
      </c>
      <c r="I37" s="12">
        <v>34.848249989999999</v>
      </c>
      <c r="J37" s="12">
        <v>8.83</v>
      </c>
      <c r="K37" s="12">
        <v>316.81175001000003</v>
      </c>
      <c r="L37" s="12">
        <v>360.49</v>
      </c>
      <c r="M37" s="12">
        <v>152.63533495620001</v>
      </c>
      <c r="N37" s="12">
        <v>38.675400000000003</v>
      </c>
      <c r="O37" s="12">
        <v>1387.6292650400001</v>
      </c>
      <c r="P37" s="12">
        <f>2199.97+N37+M37</f>
        <v>2391.2807349561999</v>
      </c>
      <c r="S37" s="2">
        <v>1578.94</v>
      </c>
    </row>
    <row r="38" spans="1:20" s="2" customFormat="1" ht="22.5" customHeight="1" x14ac:dyDescent="0.2">
      <c r="A38" s="13" t="s">
        <v>74</v>
      </c>
      <c r="B38" s="13" t="s">
        <v>143</v>
      </c>
      <c r="C38" s="13" t="s">
        <v>42</v>
      </c>
      <c r="D38" s="13" t="s">
        <v>133</v>
      </c>
      <c r="E38" s="13" t="s">
        <v>495</v>
      </c>
      <c r="F38" s="14" t="s">
        <v>262</v>
      </c>
      <c r="G38" s="15">
        <v>3</v>
      </c>
      <c r="H38" s="15">
        <v>1700</v>
      </c>
      <c r="I38" s="15"/>
      <c r="J38" s="15">
        <v>2055.81</v>
      </c>
      <c r="K38" s="15"/>
      <c r="L38" s="15">
        <v>2055.81</v>
      </c>
      <c r="M38" s="15"/>
      <c r="N38" s="15">
        <v>6167.43</v>
      </c>
      <c r="O38" s="15"/>
      <c r="P38" s="15">
        <v>6167.43</v>
      </c>
    </row>
    <row r="39" spans="1:20" s="2" customFormat="1" ht="25.5" x14ac:dyDescent="0.2">
      <c r="A39" s="10" t="s">
        <v>75</v>
      </c>
      <c r="B39" s="10" t="s">
        <v>215</v>
      </c>
      <c r="C39" s="10" t="s">
        <v>150</v>
      </c>
      <c r="D39" s="10" t="s">
        <v>380</v>
      </c>
      <c r="E39" s="10" t="s">
        <v>486</v>
      </c>
      <c r="F39" s="11" t="s">
        <v>262</v>
      </c>
      <c r="G39" s="12">
        <v>1</v>
      </c>
      <c r="H39" s="12">
        <v>1761.13</v>
      </c>
      <c r="I39" s="12">
        <v>6.9882086000000001</v>
      </c>
      <c r="J39" s="12">
        <v>1.63</v>
      </c>
      <c r="K39" s="12">
        <v>2121.1117914000001</v>
      </c>
      <c r="L39" s="12">
        <v>2129.73</v>
      </c>
      <c r="M39" s="12">
        <v>6.9882086000000001</v>
      </c>
      <c r="N39" s="12">
        <v>1.63</v>
      </c>
      <c r="O39" s="12">
        <v>2121.1117914000001</v>
      </c>
      <c r="P39" s="12">
        <v>2129.73</v>
      </c>
      <c r="S39" s="19">
        <f>P37-S37-1330.22</f>
        <v>-517.87926504380016</v>
      </c>
    </row>
    <row r="40" spans="1:20" s="2" customFormat="1" ht="30" customHeight="1" x14ac:dyDescent="0.2">
      <c r="A40" s="10" t="s">
        <v>77</v>
      </c>
      <c r="B40" s="10" t="s">
        <v>354</v>
      </c>
      <c r="C40" s="10" t="s">
        <v>150</v>
      </c>
      <c r="D40" s="10" t="s">
        <v>536</v>
      </c>
      <c r="E40" s="10" t="s">
        <v>486</v>
      </c>
      <c r="F40" s="11" t="s">
        <v>262</v>
      </c>
      <c r="G40" s="12">
        <v>7</v>
      </c>
      <c r="H40" s="12">
        <v>1369.42</v>
      </c>
      <c r="I40" s="12">
        <v>17.281636914</v>
      </c>
      <c r="J40" s="12">
        <v>4.3600000000000003</v>
      </c>
      <c r="K40" s="12">
        <v>1634.38836309</v>
      </c>
      <c r="L40" s="12">
        <v>1656.03</v>
      </c>
      <c r="M40" s="12">
        <v>120.971458398</v>
      </c>
      <c r="N40" s="12">
        <v>30.52</v>
      </c>
      <c r="O40" s="12">
        <v>11440.718541599999</v>
      </c>
      <c r="P40" s="12">
        <v>11592.21</v>
      </c>
      <c r="R40" s="2">
        <f>G37*H37</f>
        <v>2199.9780000000001</v>
      </c>
    </row>
    <row r="41" spans="1:20" s="2" customFormat="1" ht="25.5" x14ac:dyDescent="0.2">
      <c r="A41" s="10" t="s">
        <v>78</v>
      </c>
      <c r="B41" s="10" t="s">
        <v>309</v>
      </c>
      <c r="C41" s="10" t="s">
        <v>150</v>
      </c>
      <c r="D41" s="10" t="s">
        <v>263</v>
      </c>
      <c r="E41" s="10" t="s">
        <v>486</v>
      </c>
      <c r="F41" s="11" t="s">
        <v>112</v>
      </c>
      <c r="G41" s="12">
        <v>1.68</v>
      </c>
      <c r="H41" s="12">
        <v>2061.86</v>
      </c>
      <c r="I41" s="12">
        <v>55.191644119119999</v>
      </c>
      <c r="J41" s="12">
        <v>14.68</v>
      </c>
      <c r="K41" s="12">
        <v>2423.5283558800002</v>
      </c>
      <c r="L41" s="12">
        <v>2493.4</v>
      </c>
      <c r="M41" s="12">
        <v>92.721962120121603</v>
      </c>
      <c r="N41" s="12">
        <v>24.662400000000002</v>
      </c>
      <c r="O41" s="12">
        <v>4071.52563788</v>
      </c>
      <c r="P41" s="12">
        <v>4188.91</v>
      </c>
    </row>
    <row r="42" spans="1:20" s="2" customFormat="1" ht="52.5" customHeight="1" x14ac:dyDescent="0.2">
      <c r="A42" s="10" t="s">
        <v>79</v>
      </c>
      <c r="B42" s="10" t="s">
        <v>408</v>
      </c>
      <c r="C42" s="10" t="s">
        <v>150</v>
      </c>
      <c r="D42" s="10" t="s">
        <v>552</v>
      </c>
      <c r="E42" s="10" t="s">
        <v>486</v>
      </c>
      <c r="F42" s="11" t="s">
        <v>262</v>
      </c>
      <c r="G42" s="12">
        <v>17</v>
      </c>
      <c r="H42" s="12">
        <v>713.99</v>
      </c>
      <c r="I42" s="12">
        <v>165.58518825735999</v>
      </c>
      <c r="J42" s="12">
        <v>153.09</v>
      </c>
      <c r="K42" s="12">
        <v>544.74481174000005</v>
      </c>
      <c r="L42" s="12">
        <v>863.42</v>
      </c>
      <c r="M42" s="12">
        <v>165.58518825735999</v>
      </c>
      <c r="N42" s="12">
        <v>153.09</v>
      </c>
      <c r="O42" s="12">
        <v>544.74481174000005</v>
      </c>
      <c r="P42" s="12">
        <v>12456.51</v>
      </c>
      <c r="R42" s="2">
        <f>17*H42+M42+N42</f>
        <v>12456.505188257361</v>
      </c>
      <c r="S42" s="2">
        <f>R42-863.42-8706.88</f>
        <v>2886.2051882573614</v>
      </c>
      <c r="T42" s="2" t="s">
        <v>553</v>
      </c>
    </row>
    <row r="43" spans="1:20" s="2" customFormat="1" ht="30" customHeight="1" x14ac:dyDescent="0.2">
      <c r="A43" s="10" t="s">
        <v>80</v>
      </c>
      <c r="B43" s="10" t="s">
        <v>217</v>
      </c>
      <c r="C43" s="10" t="s">
        <v>150</v>
      </c>
      <c r="D43" s="10" t="s">
        <v>65</v>
      </c>
      <c r="E43" s="10" t="s">
        <v>486</v>
      </c>
      <c r="F43" s="11" t="s">
        <v>112</v>
      </c>
      <c r="G43" s="12">
        <v>1.62</v>
      </c>
      <c r="H43" s="12">
        <v>817.21</v>
      </c>
      <c r="I43" s="12">
        <v>10.1582038124</v>
      </c>
      <c r="J43" s="12">
        <v>2.56</v>
      </c>
      <c r="K43" s="12">
        <v>975.53179619000002</v>
      </c>
      <c r="L43" s="12">
        <v>988.25</v>
      </c>
      <c r="M43" s="12">
        <v>16.456290176088</v>
      </c>
      <c r="N43" s="12">
        <v>4.1471999999999998</v>
      </c>
      <c r="O43" s="12">
        <v>1580.3565098199999</v>
      </c>
      <c r="P43" s="12">
        <v>1600.96</v>
      </c>
    </row>
    <row r="44" spans="1:20" s="2" customFormat="1" ht="22.5" customHeight="1" x14ac:dyDescent="0.2">
      <c r="A44" s="10" t="s">
        <v>80</v>
      </c>
      <c r="B44" s="10" t="s">
        <v>137</v>
      </c>
      <c r="C44" s="10" t="s">
        <v>150</v>
      </c>
      <c r="D44" s="10" t="s">
        <v>299</v>
      </c>
      <c r="E44" s="10" t="s">
        <v>486</v>
      </c>
      <c r="F44" s="11" t="s">
        <v>112</v>
      </c>
      <c r="G44" s="12">
        <v>2.1</v>
      </c>
      <c r="H44" s="12">
        <v>258.20999999999998</v>
      </c>
      <c r="I44" s="12">
        <v>29.856659697920001</v>
      </c>
      <c r="J44" s="12">
        <v>8.09</v>
      </c>
      <c r="K44" s="12">
        <v>274.3033403</v>
      </c>
      <c r="L44" s="12">
        <v>312.25</v>
      </c>
      <c r="M44" s="12">
        <v>62.698985365631998</v>
      </c>
      <c r="N44" s="12">
        <v>16.989000000000001</v>
      </c>
      <c r="O44" s="12">
        <v>576.03201463000005</v>
      </c>
      <c r="P44" s="12">
        <v>655.72</v>
      </c>
    </row>
    <row r="45" spans="1:20" s="2" customFormat="1" ht="25.5" customHeight="1" x14ac:dyDescent="0.2">
      <c r="A45" s="13" t="s">
        <v>8</v>
      </c>
      <c r="B45" s="13" t="s">
        <v>144</v>
      </c>
      <c r="C45" s="13" t="s">
        <v>42</v>
      </c>
      <c r="D45" s="13" t="s">
        <v>551</v>
      </c>
      <c r="E45" s="13" t="s">
        <v>495</v>
      </c>
      <c r="F45" s="14" t="s">
        <v>477</v>
      </c>
      <c r="G45" s="15">
        <v>1</v>
      </c>
      <c r="H45" s="15">
        <v>755</v>
      </c>
      <c r="I45" s="15"/>
      <c r="J45" s="15">
        <v>913.02</v>
      </c>
      <c r="K45" s="15"/>
      <c r="L45" s="15">
        <v>913.02</v>
      </c>
      <c r="M45" s="15"/>
      <c r="N45" s="15">
        <v>913.02</v>
      </c>
      <c r="O45" s="15"/>
      <c r="P45" s="15">
        <v>913.02</v>
      </c>
    </row>
    <row r="46" spans="1:20" s="2" customFormat="1" ht="22.5" customHeight="1" x14ac:dyDescent="0.2">
      <c r="A46" s="8" t="s">
        <v>41</v>
      </c>
      <c r="B46" s="8"/>
      <c r="C46" s="8"/>
      <c r="D46" s="8" t="s">
        <v>480</v>
      </c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>
        <v>52326.26</v>
      </c>
    </row>
    <row r="47" spans="1:20" s="2" customFormat="1" ht="37.5" customHeight="1" x14ac:dyDescent="0.2">
      <c r="A47" s="10" t="s">
        <v>544</v>
      </c>
      <c r="B47" s="10" t="s">
        <v>302</v>
      </c>
      <c r="C47" s="10" t="s">
        <v>150</v>
      </c>
      <c r="D47" s="10" t="s">
        <v>358</v>
      </c>
      <c r="E47" s="10" t="s">
        <v>370</v>
      </c>
      <c r="F47" s="11" t="s">
        <v>262</v>
      </c>
      <c r="G47" s="12">
        <v>1</v>
      </c>
      <c r="H47" s="12">
        <v>982.83</v>
      </c>
      <c r="I47" s="12">
        <v>203.165808</v>
      </c>
      <c r="J47" s="12">
        <v>52.26</v>
      </c>
      <c r="K47" s="12">
        <v>933.10419200000001</v>
      </c>
      <c r="L47" s="12">
        <v>1188.53</v>
      </c>
      <c r="M47" s="12">
        <v>203.165808</v>
      </c>
      <c r="N47" s="12">
        <v>52.26</v>
      </c>
      <c r="O47" s="12">
        <v>933.10419200000001</v>
      </c>
      <c r="P47" s="12">
        <v>1188.53</v>
      </c>
    </row>
    <row r="48" spans="1:20" s="2" customFormat="1" ht="22.5" customHeight="1" x14ac:dyDescent="0.2">
      <c r="A48" s="10" t="s">
        <v>0</v>
      </c>
      <c r="B48" s="10" t="s">
        <v>61</v>
      </c>
      <c r="C48" s="10" t="s">
        <v>150</v>
      </c>
      <c r="D48" s="10" t="s">
        <v>498</v>
      </c>
      <c r="E48" s="10" t="s">
        <v>370</v>
      </c>
      <c r="F48" s="11" t="s">
        <v>262</v>
      </c>
      <c r="G48" s="12">
        <v>7</v>
      </c>
      <c r="H48" s="12">
        <v>52.17</v>
      </c>
      <c r="I48" s="12">
        <v>3.2058419599999999</v>
      </c>
      <c r="J48" s="12">
        <v>0.81</v>
      </c>
      <c r="K48" s="12">
        <v>59.064158040000002</v>
      </c>
      <c r="L48" s="12">
        <v>63.08</v>
      </c>
      <c r="M48" s="12">
        <v>22.440893719999998</v>
      </c>
      <c r="N48" s="12">
        <v>5.67</v>
      </c>
      <c r="O48" s="12">
        <v>413.44910628000002</v>
      </c>
      <c r="P48" s="12">
        <v>441.56</v>
      </c>
    </row>
    <row r="49" spans="1:16" s="2" customFormat="1" ht="22.5" customHeight="1" x14ac:dyDescent="0.2">
      <c r="A49" s="10" t="s">
        <v>1</v>
      </c>
      <c r="B49" s="10" t="s">
        <v>62</v>
      </c>
      <c r="C49" s="10" t="s">
        <v>150</v>
      </c>
      <c r="D49" s="10" t="s">
        <v>121</v>
      </c>
      <c r="E49" s="10" t="s">
        <v>370</v>
      </c>
      <c r="F49" s="11" t="s">
        <v>262</v>
      </c>
      <c r="G49" s="12">
        <v>5</v>
      </c>
      <c r="H49" s="12">
        <v>53.9</v>
      </c>
      <c r="I49" s="12">
        <v>4.4881787439999998</v>
      </c>
      <c r="J49" s="12">
        <v>1.1299999999999999</v>
      </c>
      <c r="K49" s="12">
        <v>59.561821260000002</v>
      </c>
      <c r="L49" s="12">
        <v>65.180000000000007</v>
      </c>
      <c r="M49" s="12">
        <v>22.440893719999998</v>
      </c>
      <c r="N49" s="12">
        <v>5.65</v>
      </c>
      <c r="O49" s="12">
        <v>297.80910627999998</v>
      </c>
      <c r="P49" s="12">
        <v>325.89999999999998</v>
      </c>
    </row>
    <row r="50" spans="1:16" s="2" customFormat="1" ht="30" customHeight="1" x14ac:dyDescent="0.2">
      <c r="A50" s="10" t="s">
        <v>2</v>
      </c>
      <c r="B50" s="10" t="s">
        <v>303</v>
      </c>
      <c r="C50" s="10" t="s">
        <v>150</v>
      </c>
      <c r="D50" s="10" t="s">
        <v>212</v>
      </c>
      <c r="E50" s="10" t="s">
        <v>370</v>
      </c>
      <c r="F50" s="11" t="s">
        <v>53</v>
      </c>
      <c r="G50" s="12">
        <v>2800</v>
      </c>
      <c r="H50" s="12">
        <v>3.31</v>
      </c>
      <c r="I50" s="12">
        <v>1.0055290400000001</v>
      </c>
      <c r="J50" s="12">
        <v>0.25</v>
      </c>
      <c r="K50" s="12">
        <v>2.7444709600000001</v>
      </c>
      <c r="L50" s="12">
        <v>4</v>
      </c>
      <c r="M50" s="12">
        <v>2815.4813119999999</v>
      </c>
      <c r="N50" s="12">
        <v>700</v>
      </c>
      <c r="O50" s="12">
        <v>7684.5186880000001</v>
      </c>
      <c r="P50" s="12">
        <v>11200</v>
      </c>
    </row>
    <row r="51" spans="1:16" s="2" customFormat="1" ht="30" customHeight="1" x14ac:dyDescent="0.2">
      <c r="A51" s="10" t="s">
        <v>3</v>
      </c>
      <c r="B51" s="10" t="s">
        <v>304</v>
      </c>
      <c r="C51" s="10" t="s">
        <v>150</v>
      </c>
      <c r="D51" s="10" t="s">
        <v>483</v>
      </c>
      <c r="E51" s="10" t="s">
        <v>370</v>
      </c>
      <c r="F51" s="11" t="s">
        <v>53</v>
      </c>
      <c r="G51" s="12">
        <v>350</v>
      </c>
      <c r="H51" s="12">
        <v>4.62</v>
      </c>
      <c r="I51" s="12">
        <v>1.3440387199999999</v>
      </c>
      <c r="J51" s="12">
        <v>0.33</v>
      </c>
      <c r="K51" s="12">
        <v>3.9059612800000001</v>
      </c>
      <c r="L51" s="12">
        <v>5.58</v>
      </c>
      <c r="M51" s="12">
        <v>470.41355199999998</v>
      </c>
      <c r="N51" s="12">
        <v>115.5</v>
      </c>
      <c r="O51" s="12">
        <v>1367.086448</v>
      </c>
      <c r="P51" s="12">
        <v>1953</v>
      </c>
    </row>
    <row r="52" spans="1:16" s="2" customFormat="1" ht="22.5" customHeight="1" x14ac:dyDescent="0.2">
      <c r="A52" s="10" t="s">
        <v>4</v>
      </c>
      <c r="B52" s="10" t="s">
        <v>499</v>
      </c>
      <c r="C52" s="10" t="s">
        <v>150</v>
      </c>
      <c r="D52" s="10" t="s">
        <v>524</v>
      </c>
      <c r="E52" s="10" t="s">
        <v>370</v>
      </c>
      <c r="F52" s="11" t="s">
        <v>262</v>
      </c>
      <c r="G52" s="12">
        <v>100</v>
      </c>
      <c r="H52" s="12">
        <v>25.24</v>
      </c>
      <c r="I52" s="12">
        <v>12.524858160000001</v>
      </c>
      <c r="J52" s="12">
        <v>3.2</v>
      </c>
      <c r="K52" s="12">
        <v>14.795141839999999</v>
      </c>
      <c r="L52" s="12">
        <v>30.52</v>
      </c>
      <c r="M52" s="12">
        <v>1252.4858160000001</v>
      </c>
      <c r="N52" s="12">
        <v>320</v>
      </c>
      <c r="O52" s="12">
        <v>1479.5141839999999</v>
      </c>
      <c r="P52" s="12">
        <v>3052</v>
      </c>
    </row>
    <row r="53" spans="1:16" s="2" customFormat="1" ht="22.5" customHeight="1" x14ac:dyDescent="0.2">
      <c r="A53" s="10" t="s">
        <v>6</v>
      </c>
      <c r="B53" s="10" t="s">
        <v>347</v>
      </c>
      <c r="C53" s="10" t="s">
        <v>150</v>
      </c>
      <c r="D53" s="10" t="s">
        <v>507</v>
      </c>
      <c r="E53" s="10" t="s">
        <v>370</v>
      </c>
      <c r="F53" s="11" t="s">
        <v>262</v>
      </c>
      <c r="G53" s="12">
        <v>20</v>
      </c>
      <c r="H53" s="12">
        <v>19.5</v>
      </c>
      <c r="I53" s="12">
        <v>10.073094016000001</v>
      </c>
      <c r="J53" s="12">
        <v>4.2699999999999996</v>
      </c>
      <c r="K53" s="12">
        <v>9.2369059799999995</v>
      </c>
      <c r="L53" s="12">
        <v>23.58</v>
      </c>
      <c r="M53" s="12">
        <v>201.46188032000001</v>
      </c>
      <c r="N53" s="12">
        <v>85.4</v>
      </c>
      <c r="O53" s="12">
        <v>184.73811968000001</v>
      </c>
      <c r="P53" s="12">
        <v>471.6</v>
      </c>
    </row>
    <row r="54" spans="1:16" s="2" customFormat="1" ht="22.5" customHeight="1" x14ac:dyDescent="0.2">
      <c r="A54" s="10" t="s">
        <v>7</v>
      </c>
      <c r="B54" s="10" t="s">
        <v>361</v>
      </c>
      <c r="C54" s="10" t="s">
        <v>150</v>
      </c>
      <c r="D54" s="10" t="s">
        <v>48</v>
      </c>
      <c r="E54" s="10" t="s">
        <v>370</v>
      </c>
      <c r="F54" s="11" t="s">
        <v>262</v>
      </c>
      <c r="G54" s="12">
        <v>4</v>
      </c>
      <c r="H54" s="12">
        <v>42.14</v>
      </c>
      <c r="I54" s="12">
        <v>21.253913455999999</v>
      </c>
      <c r="J54" s="12">
        <v>9.23</v>
      </c>
      <c r="K54" s="12">
        <v>20.466086539999999</v>
      </c>
      <c r="L54" s="12">
        <v>50.95</v>
      </c>
      <c r="M54" s="12">
        <v>85.015653823999997</v>
      </c>
      <c r="N54" s="12">
        <v>36.92</v>
      </c>
      <c r="O54" s="12">
        <v>81.864346179999998</v>
      </c>
      <c r="P54" s="12">
        <v>203.8</v>
      </c>
    </row>
    <row r="55" spans="1:16" s="2" customFormat="1" ht="22.5" customHeight="1" x14ac:dyDescent="0.2">
      <c r="A55" s="10" t="s">
        <v>9</v>
      </c>
      <c r="B55" s="10" t="s">
        <v>169</v>
      </c>
      <c r="C55" s="10" t="s">
        <v>150</v>
      </c>
      <c r="D55" s="10" t="s">
        <v>307</v>
      </c>
      <c r="E55" s="10" t="s">
        <v>370</v>
      </c>
      <c r="F55" s="11" t="s">
        <v>262</v>
      </c>
      <c r="G55" s="12">
        <v>36</v>
      </c>
      <c r="H55" s="12">
        <v>89.15</v>
      </c>
      <c r="I55" s="12">
        <v>17.7857776502</v>
      </c>
      <c r="J55" s="12">
        <v>4.46</v>
      </c>
      <c r="K55" s="12">
        <v>85.554222350000003</v>
      </c>
      <c r="L55" s="12">
        <v>107.8</v>
      </c>
      <c r="M55" s="12">
        <v>640.28799540720001</v>
      </c>
      <c r="N55" s="12">
        <v>160.56</v>
      </c>
      <c r="O55" s="12">
        <v>3079.9520045899999</v>
      </c>
      <c r="P55" s="12">
        <v>3880.8</v>
      </c>
    </row>
    <row r="56" spans="1:16" s="2" customFormat="1" ht="22.5" customHeight="1" x14ac:dyDescent="0.2">
      <c r="A56" s="10" t="s">
        <v>11</v>
      </c>
      <c r="B56" s="10" t="s">
        <v>531</v>
      </c>
      <c r="C56" s="10" t="s">
        <v>150</v>
      </c>
      <c r="D56" s="10" t="s">
        <v>100</v>
      </c>
      <c r="E56" s="10" t="s">
        <v>370</v>
      </c>
      <c r="F56" s="11" t="s">
        <v>262</v>
      </c>
      <c r="G56" s="12">
        <v>10</v>
      </c>
      <c r="H56" s="12">
        <v>96.41</v>
      </c>
      <c r="I56" s="12">
        <v>14.1826454378</v>
      </c>
      <c r="J56" s="12">
        <v>3.55</v>
      </c>
      <c r="K56" s="12">
        <v>98.847354559999999</v>
      </c>
      <c r="L56" s="12">
        <v>116.58</v>
      </c>
      <c r="M56" s="12">
        <v>141.82645437799999</v>
      </c>
      <c r="N56" s="12">
        <v>35.5</v>
      </c>
      <c r="O56" s="12">
        <v>988.47354561999998</v>
      </c>
      <c r="P56" s="12">
        <v>1165.8</v>
      </c>
    </row>
    <row r="57" spans="1:16" s="2" customFormat="1" ht="22.5" customHeight="1" x14ac:dyDescent="0.2">
      <c r="A57" s="10" t="s">
        <v>12</v>
      </c>
      <c r="B57" s="10" t="s">
        <v>170</v>
      </c>
      <c r="C57" s="10" t="s">
        <v>150</v>
      </c>
      <c r="D57" s="10" t="s">
        <v>149</v>
      </c>
      <c r="E57" s="10" t="s">
        <v>370</v>
      </c>
      <c r="F57" s="11" t="s">
        <v>262</v>
      </c>
      <c r="G57" s="12">
        <v>10</v>
      </c>
      <c r="H57" s="12">
        <v>69.61</v>
      </c>
      <c r="I57" s="12">
        <v>11.5362658134</v>
      </c>
      <c r="J57" s="12">
        <v>2.88</v>
      </c>
      <c r="K57" s="12">
        <v>69.753734190000003</v>
      </c>
      <c r="L57" s="12">
        <v>84.17</v>
      </c>
      <c r="M57" s="12">
        <v>115.362658134</v>
      </c>
      <c r="N57" s="12">
        <v>28.8</v>
      </c>
      <c r="O57" s="12">
        <v>697.53734186999998</v>
      </c>
      <c r="P57" s="12">
        <v>841.7</v>
      </c>
    </row>
    <row r="58" spans="1:16" s="2" customFormat="1" ht="22.5" customHeight="1" x14ac:dyDescent="0.2">
      <c r="A58" s="10" t="s">
        <v>14</v>
      </c>
      <c r="B58" s="10" t="s">
        <v>153</v>
      </c>
      <c r="C58" s="10" t="s">
        <v>150</v>
      </c>
      <c r="D58" s="10" t="s">
        <v>60</v>
      </c>
      <c r="E58" s="10" t="s">
        <v>370</v>
      </c>
      <c r="F58" s="11" t="s">
        <v>262</v>
      </c>
      <c r="G58" s="12">
        <v>8</v>
      </c>
      <c r="H58" s="12">
        <v>122.4</v>
      </c>
      <c r="I58" s="12">
        <v>7.9452061621999999</v>
      </c>
      <c r="J58" s="12">
        <v>1.98</v>
      </c>
      <c r="K58" s="12">
        <v>138.08479384</v>
      </c>
      <c r="L58" s="12">
        <v>148.01</v>
      </c>
      <c r="M58" s="12">
        <v>63.561649297599999</v>
      </c>
      <c r="N58" s="12">
        <v>15.84</v>
      </c>
      <c r="O58" s="12">
        <v>1104.6783507</v>
      </c>
      <c r="P58" s="12">
        <v>1184.08</v>
      </c>
    </row>
    <row r="59" spans="1:16" s="2" customFormat="1" ht="22.5" customHeight="1" x14ac:dyDescent="0.2">
      <c r="A59" s="13" t="s">
        <v>15</v>
      </c>
      <c r="B59" s="13" t="s">
        <v>145</v>
      </c>
      <c r="C59" s="13" t="s">
        <v>42</v>
      </c>
      <c r="D59" s="13" t="s">
        <v>252</v>
      </c>
      <c r="E59" s="13" t="s">
        <v>495</v>
      </c>
      <c r="F59" s="14" t="s">
        <v>262</v>
      </c>
      <c r="G59" s="15">
        <v>44</v>
      </c>
      <c r="H59" s="15">
        <v>59</v>
      </c>
      <c r="I59" s="15"/>
      <c r="J59" s="15">
        <v>71.34</v>
      </c>
      <c r="K59" s="15"/>
      <c r="L59" s="15">
        <v>71.34</v>
      </c>
      <c r="M59" s="15"/>
      <c r="N59" s="15">
        <v>3138.96</v>
      </c>
      <c r="O59" s="15"/>
      <c r="P59" s="15">
        <v>3138.96</v>
      </c>
    </row>
    <row r="60" spans="1:16" s="2" customFormat="1" ht="30" customHeight="1" x14ac:dyDescent="0.2">
      <c r="A60" s="10" t="s">
        <v>16</v>
      </c>
      <c r="B60" s="10" t="s">
        <v>398</v>
      </c>
      <c r="C60" s="10" t="s">
        <v>150</v>
      </c>
      <c r="D60" s="10" t="s">
        <v>325</v>
      </c>
      <c r="E60" s="10" t="s">
        <v>370</v>
      </c>
      <c r="F60" s="11" t="s">
        <v>53</v>
      </c>
      <c r="G60" s="12">
        <v>500</v>
      </c>
      <c r="H60" s="12">
        <v>6.45</v>
      </c>
      <c r="I60" s="12">
        <v>3.8373116299999999</v>
      </c>
      <c r="J60" s="12">
        <v>1.05</v>
      </c>
      <c r="K60" s="12">
        <v>2.9026883699999999</v>
      </c>
      <c r="L60" s="12">
        <v>7.79</v>
      </c>
      <c r="M60" s="12">
        <v>1918.6558150000001</v>
      </c>
      <c r="N60" s="12">
        <v>525</v>
      </c>
      <c r="O60" s="12">
        <v>1451.3441849999999</v>
      </c>
      <c r="P60" s="12">
        <v>3895</v>
      </c>
    </row>
    <row r="61" spans="1:16" s="2" customFormat="1" ht="30" customHeight="1" x14ac:dyDescent="0.2">
      <c r="A61" s="10" t="s">
        <v>17</v>
      </c>
      <c r="B61" s="10" t="s">
        <v>394</v>
      </c>
      <c r="C61" s="10" t="s">
        <v>150</v>
      </c>
      <c r="D61" s="10" t="s">
        <v>10</v>
      </c>
      <c r="E61" s="10" t="s">
        <v>370</v>
      </c>
      <c r="F61" s="11" t="s">
        <v>53</v>
      </c>
      <c r="G61" s="12">
        <v>200</v>
      </c>
      <c r="H61" s="12">
        <v>5.74</v>
      </c>
      <c r="I61" s="12">
        <v>3.32954711</v>
      </c>
      <c r="J61" s="12">
        <v>0.91</v>
      </c>
      <c r="K61" s="12">
        <v>2.7004528900000002</v>
      </c>
      <c r="L61" s="12">
        <v>6.94</v>
      </c>
      <c r="M61" s="12">
        <v>665.90942199999995</v>
      </c>
      <c r="N61" s="12">
        <v>182</v>
      </c>
      <c r="O61" s="12">
        <v>540.09057800000005</v>
      </c>
      <c r="P61" s="12">
        <v>1388</v>
      </c>
    </row>
    <row r="62" spans="1:16" s="2" customFormat="1" ht="22.5" customHeight="1" x14ac:dyDescent="0.2">
      <c r="A62" s="13" t="s">
        <v>18</v>
      </c>
      <c r="B62" s="13" t="s">
        <v>146</v>
      </c>
      <c r="C62" s="13" t="s">
        <v>42</v>
      </c>
      <c r="D62" s="13" t="s">
        <v>82</v>
      </c>
      <c r="E62" s="13" t="s">
        <v>495</v>
      </c>
      <c r="F62" s="14" t="s">
        <v>262</v>
      </c>
      <c r="G62" s="15">
        <v>6</v>
      </c>
      <c r="H62" s="15">
        <v>199</v>
      </c>
      <c r="I62" s="15"/>
      <c r="J62" s="15">
        <v>240.65</v>
      </c>
      <c r="K62" s="15"/>
      <c r="L62" s="15">
        <v>240.65</v>
      </c>
      <c r="M62" s="15"/>
      <c r="N62" s="15">
        <v>1443.9</v>
      </c>
      <c r="O62" s="15"/>
      <c r="P62" s="15">
        <v>1443.9</v>
      </c>
    </row>
    <row r="63" spans="1:16" s="2" customFormat="1" ht="30" customHeight="1" x14ac:dyDescent="0.2">
      <c r="A63" s="10" t="s">
        <v>19</v>
      </c>
      <c r="B63" s="10" t="s">
        <v>113</v>
      </c>
      <c r="C63" s="10" t="s">
        <v>150</v>
      </c>
      <c r="D63" s="10" t="s">
        <v>283</v>
      </c>
      <c r="E63" s="10" t="s">
        <v>487</v>
      </c>
      <c r="F63" s="11" t="s">
        <v>262</v>
      </c>
      <c r="G63" s="12">
        <v>1</v>
      </c>
      <c r="H63" s="12">
        <v>160.58000000000001</v>
      </c>
      <c r="I63" s="12">
        <v>73.181183793220001</v>
      </c>
      <c r="J63" s="12">
        <v>18.98</v>
      </c>
      <c r="K63" s="12">
        <v>102.01881621</v>
      </c>
      <c r="L63" s="12">
        <v>194.18</v>
      </c>
      <c r="M63" s="12">
        <v>73.181183793220001</v>
      </c>
      <c r="N63" s="12">
        <v>18.98</v>
      </c>
      <c r="O63" s="12">
        <v>102.01881621</v>
      </c>
      <c r="P63" s="12">
        <v>194.18</v>
      </c>
    </row>
    <row r="64" spans="1:16" s="2" customFormat="1" ht="22.5" customHeight="1" x14ac:dyDescent="0.2">
      <c r="A64" s="10" t="s">
        <v>21</v>
      </c>
      <c r="B64" s="10" t="s">
        <v>403</v>
      </c>
      <c r="C64" s="10" t="s">
        <v>150</v>
      </c>
      <c r="D64" s="10" t="s">
        <v>456</v>
      </c>
      <c r="E64" s="10" t="s">
        <v>487</v>
      </c>
      <c r="F64" s="11" t="s">
        <v>53</v>
      </c>
      <c r="G64" s="12">
        <v>1400</v>
      </c>
      <c r="H64" s="12">
        <v>2.57</v>
      </c>
      <c r="I64" s="12">
        <v>0.90739103919999997</v>
      </c>
      <c r="J64" s="12">
        <v>0.21</v>
      </c>
      <c r="K64" s="12">
        <v>1.9826089600000001</v>
      </c>
      <c r="L64" s="12">
        <v>3.1</v>
      </c>
      <c r="M64" s="12">
        <v>1270.34745488</v>
      </c>
      <c r="N64" s="12">
        <v>294</v>
      </c>
      <c r="O64" s="12">
        <v>2775.65254512</v>
      </c>
      <c r="P64" s="12">
        <v>4340</v>
      </c>
    </row>
    <row r="65" spans="1:16" s="2" customFormat="1" ht="22.5" customHeight="1" x14ac:dyDescent="0.2">
      <c r="A65" s="10" t="s">
        <v>23</v>
      </c>
      <c r="B65" s="10" t="s">
        <v>189</v>
      </c>
      <c r="C65" s="10" t="s">
        <v>150</v>
      </c>
      <c r="D65" s="10" t="s">
        <v>190</v>
      </c>
      <c r="E65" s="10" t="s">
        <v>487</v>
      </c>
      <c r="F65" s="11" t="s">
        <v>262</v>
      </c>
      <c r="G65" s="12">
        <v>65</v>
      </c>
      <c r="H65" s="12">
        <v>33.93</v>
      </c>
      <c r="I65" s="12">
        <v>6.9764696015999998</v>
      </c>
      <c r="J65" s="12">
        <v>1.77</v>
      </c>
      <c r="K65" s="12">
        <v>32.283530399999997</v>
      </c>
      <c r="L65" s="12">
        <v>41.03</v>
      </c>
      <c r="M65" s="12">
        <v>453.47052410399999</v>
      </c>
      <c r="N65" s="12">
        <v>115.05</v>
      </c>
      <c r="O65" s="12">
        <v>2098.4294758999999</v>
      </c>
      <c r="P65" s="12">
        <v>2666.95</v>
      </c>
    </row>
    <row r="66" spans="1:16" s="2" customFormat="1" ht="22.5" customHeight="1" x14ac:dyDescent="0.2">
      <c r="A66" s="10" t="s">
        <v>26</v>
      </c>
      <c r="B66" s="10" t="s">
        <v>192</v>
      </c>
      <c r="C66" s="10" t="s">
        <v>150</v>
      </c>
      <c r="D66" s="10" t="s">
        <v>490</v>
      </c>
      <c r="E66" s="10" t="s">
        <v>487</v>
      </c>
      <c r="F66" s="11" t="s">
        <v>262</v>
      </c>
      <c r="G66" s="12">
        <v>20</v>
      </c>
      <c r="H66" s="12">
        <v>22.64</v>
      </c>
      <c r="I66" s="12">
        <v>6.9764696015999998</v>
      </c>
      <c r="J66" s="12">
        <v>1.77</v>
      </c>
      <c r="K66" s="12">
        <v>18.6235304</v>
      </c>
      <c r="L66" s="12">
        <v>27.37</v>
      </c>
      <c r="M66" s="12">
        <v>139.529392032</v>
      </c>
      <c r="N66" s="12">
        <v>35.4</v>
      </c>
      <c r="O66" s="12">
        <v>372.47060797</v>
      </c>
      <c r="P66" s="12">
        <v>547.4</v>
      </c>
    </row>
    <row r="67" spans="1:16" s="2" customFormat="1" ht="22.5" customHeight="1" x14ac:dyDescent="0.2">
      <c r="A67" s="13" t="s">
        <v>27</v>
      </c>
      <c r="B67" s="13" t="s">
        <v>250</v>
      </c>
      <c r="C67" s="13" t="s">
        <v>42</v>
      </c>
      <c r="D67" s="13" t="s">
        <v>290</v>
      </c>
      <c r="E67" s="13" t="s">
        <v>495</v>
      </c>
      <c r="F67" s="14" t="s">
        <v>262</v>
      </c>
      <c r="G67" s="15">
        <v>30</v>
      </c>
      <c r="H67" s="15">
        <v>55</v>
      </c>
      <c r="I67" s="15"/>
      <c r="J67" s="15">
        <v>66.510000000000005</v>
      </c>
      <c r="K67" s="15"/>
      <c r="L67" s="15">
        <v>66.510000000000005</v>
      </c>
      <c r="M67" s="15"/>
      <c r="N67" s="15">
        <v>1995.3</v>
      </c>
      <c r="O67" s="15"/>
      <c r="P67" s="15">
        <v>1995.3</v>
      </c>
    </row>
    <row r="68" spans="1:16" s="2" customFormat="1" ht="22.5" customHeight="1" x14ac:dyDescent="0.2">
      <c r="A68" s="13" t="s">
        <v>27</v>
      </c>
      <c r="B68" s="13" t="s">
        <v>157</v>
      </c>
      <c r="C68" s="13" t="s">
        <v>42</v>
      </c>
      <c r="D68" s="13" t="s">
        <v>131</v>
      </c>
      <c r="E68" s="13" t="s">
        <v>495</v>
      </c>
      <c r="F68" s="14" t="s">
        <v>262</v>
      </c>
      <c r="G68" s="15">
        <v>80</v>
      </c>
      <c r="H68" s="15">
        <v>12</v>
      </c>
      <c r="I68" s="15"/>
      <c r="J68" s="15">
        <v>14.51</v>
      </c>
      <c r="K68" s="15"/>
      <c r="L68" s="15">
        <v>14.51</v>
      </c>
      <c r="M68" s="15"/>
      <c r="N68" s="15">
        <v>1160.8</v>
      </c>
      <c r="O68" s="15"/>
      <c r="P68" s="15">
        <v>1160.8</v>
      </c>
    </row>
    <row r="69" spans="1:16" s="2" customFormat="1" ht="22.5" customHeight="1" x14ac:dyDescent="0.2">
      <c r="A69" s="13" t="s">
        <v>27</v>
      </c>
      <c r="B69" s="13" t="s">
        <v>249</v>
      </c>
      <c r="C69" s="13" t="s">
        <v>42</v>
      </c>
      <c r="D69" s="13" t="s">
        <v>512</v>
      </c>
      <c r="E69" s="13" t="s">
        <v>495</v>
      </c>
      <c r="F69" s="14" t="s">
        <v>53</v>
      </c>
      <c r="G69" s="15">
        <v>30</v>
      </c>
      <c r="H69" s="15">
        <v>29</v>
      </c>
      <c r="I69" s="15"/>
      <c r="J69" s="15">
        <v>35.06</v>
      </c>
      <c r="K69" s="15"/>
      <c r="L69" s="15">
        <v>35.06</v>
      </c>
      <c r="M69" s="15"/>
      <c r="N69" s="15">
        <v>1051.8</v>
      </c>
      <c r="O69" s="15"/>
      <c r="P69" s="15">
        <v>1051.8</v>
      </c>
    </row>
    <row r="70" spans="1:16" s="2" customFormat="1" ht="22.5" customHeight="1" x14ac:dyDescent="0.2">
      <c r="A70" s="13" t="s">
        <v>30</v>
      </c>
      <c r="B70" s="13" t="s">
        <v>156</v>
      </c>
      <c r="C70" s="13" t="s">
        <v>42</v>
      </c>
      <c r="D70" s="13" t="s">
        <v>186</v>
      </c>
      <c r="E70" s="13" t="s">
        <v>495</v>
      </c>
      <c r="F70" s="14" t="s">
        <v>53</v>
      </c>
      <c r="G70" s="15">
        <v>40</v>
      </c>
      <c r="H70" s="15">
        <v>95</v>
      </c>
      <c r="I70" s="15"/>
      <c r="J70" s="15">
        <v>114.88</v>
      </c>
      <c r="K70" s="15"/>
      <c r="L70" s="15">
        <v>114.88</v>
      </c>
      <c r="M70" s="15"/>
      <c r="N70" s="15">
        <v>4595.2</v>
      </c>
      <c r="O70" s="15"/>
      <c r="P70" s="15">
        <v>4595.2</v>
      </c>
    </row>
    <row r="71" spans="1:16" s="2" customFormat="1" ht="22.5" customHeight="1" x14ac:dyDescent="0.2">
      <c r="A71" s="8" t="s">
        <v>232</v>
      </c>
      <c r="B71" s="8"/>
      <c r="C71" s="8"/>
      <c r="D71" s="8" t="s">
        <v>335</v>
      </c>
      <c r="E71" s="8"/>
      <c r="F71" s="8"/>
      <c r="G71" s="9"/>
      <c r="H71" s="9"/>
      <c r="I71" s="9"/>
      <c r="J71" s="9"/>
      <c r="K71" s="9"/>
      <c r="L71" s="9"/>
      <c r="M71" s="9"/>
      <c r="N71" s="9"/>
      <c r="O71" s="9"/>
      <c r="P71" s="9">
        <v>38536.480000000003</v>
      </c>
    </row>
    <row r="72" spans="1:16" s="2" customFormat="1" ht="30" customHeight="1" x14ac:dyDescent="0.2">
      <c r="A72" s="10" t="s">
        <v>312</v>
      </c>
      <c r="B72" s="10" t="s">
        <v>311</v>
      </c>
      <c r="C72" s="10" t="s">
        <v>150</v>
      </c>
      <c r="D72" s="10" t="s">
        <v>457</v>
      </c>
      <c r="E72" s="10" t="s">
        <v>505</v>
      </c>
      <c r="F72" s="11" t="s">
        <v>53</v>
      </c>
      <c r="G72" s="12">
        <v>6.85</v>
      </c>
      <c r="H72" s="12">
        <v>15.05</v>
      </c>
      <c r="I72" s="12">
        <v>10.034795000000001</v>
      </c>
      <c r="J72" s="12">
        <v>2.57</v>
      </c>
      <c r="K72" s="12">
        <v>5.5852050000000002</v>
      </c>
      <c r="L72" s="12">
        <v>18.190000000000001</v>
      </c>
      <c r="M72" s="12">
        <v>68.738345749999993</v>
      </c>
      <c r="N72" s="12">
        <v>17.604500000000002</v>
      </c>
      <c r="O72" s="12">
        <v>38.257154249999999</v>
      </c>
      <c r="P72" s="12">
        <v>124.6</v>
      </c>
    </row>
    <row r="73" spans="1:16" s="2" customFormat="1" ht="37.5" customHeight="1" x14ac:dyDescent="0.2">
      <c r="A73" s="10" t="s">
        <v>313</v>
      </c>
      <c r="B73" s="10" t="s">
        <v>331</v>
      </c>
      <c r="C73" s="10" t="s">
        <v>150</v>
      </c>
      <c r="D73" s="10" t="s">
        <v>353</v>
      </c>
      <c r="E73" s="10" t="s">
        <v>505</v>
      </c>
      <c r="F73" s="11" t="s">
        <v>262</v>
      </c>
      <c r="G73" s="12">
        <v>9</v>
      </c>
      <c r="H73" s="12">
        <v>5.92</v>
      </c>
      <c r="I73" s="12">
        <v>3.3382649999999998</v>
      </c>
      <c r="J73" s="12">
        <v>0.84</v>
      </c>
      <c r="K73" s="12">
        <v>2.9717349999999998</v>
      </c>
      <c r="L73" s="12">
        <v>7.15</v>
      </c>
      <c r="M73" s="12">
        <v>30.044384999999998</v>
      </c>
      <c r="N73" s="12">
        <v>7.56</v>
      </c>
      <c r="O73" s="12">
        <v>26.745615000000001</v>
      </c>
      <c r="P73" s="12">
        <v>64.349999999999994</v>
      </c>
    </row>
    <row r="74" spans="1:16" s="2" customFormat="1" ht="30" customHeight="1" x14ac:dyDescent="0.2">
      <c r="A74" s="10" t="s">
        <v>314</v>
      </c>
      <c r="B74" s="10" t="s">
        <v>509</v>
      </c>
      <c r="C74" s="10" t="s">
        <v>150</v>
      </c>
      <c r="D74" s="10" t="s">
        <v>272</v>
      </c>
      <c r="E74" s="10" t="s">
        <v>505</v>
      </c>
      <c r="F74" s="11" t="s">
        <v>262</v>
      </c>
      <c r="G74" s="12">
        <v>2</v>
      </c>
      <c r="H74" s="12">
        <v>5.82</v>
      </c>
      <c r="I74" s="12">
        <v>1.16239275</v>
      </c>
      <c r="J74" s="12">
        <v>0.28999999999999998</v>
      </c>
      <c r="K74" s="12">
        <v>5.5776072499999998</v>
      </c>
      <c r="L74" s="12">
        <v>7.03</v>
      </c>
      <c r="M74" s="12">
        <v>2.3247854999999999</v>
      </c>
      <c r="N74" s="12">
        <v>0.57999999999999996</v>
      </c>
      <c r="O74" s="12">
        <v>11.1552145</v>
      </c>
      <c r="P74" s="12">
        <v>14.06</v>
      </c>
    </row>
    <row r="75" spans="1:16" s="2" customFormat="1" ht="37.5" customHeight="1" x14ac:dyDescent="0.2">
      <c r="A75" s="10" t="s">
        <v>315</v>
      </c>
      <c r="B75" s="10" t="s">
        <v>438</v>
      </c>
      <c r="C75" s="10" t="s">
        <v>150</v>
      </c>
      <c r="D75" s="10" t="s">
        <v>159</v>
      </c>
      <c r="E75" s="10" t="s">
        <v>505</v>
      </c>
      <c r="F75" s="11" t="s">
        <v>262</v>
      </c>
      <c r="G75" s="12">
        <v>2</v>
      </c>
      <c r="H75" s="12">
        <v>8.5500000000000007</v>
      </c>
      <c r="I75" s="12">
        <v>4.6695710000000004</v>
      </c>
      <c r="J75" s="12">
        <v>1.2</v>
      </c>
      <c r="K75" s="12">
        <v>4.4604290000000004</v>
      </c>
      <c r="L75" s="12">
        <v>10.33</v>
      </c>
      <c r="M75" s="12">
        <v>9.3391420000000007</v>
      </c>
      <c r="N75" s="12">
        <v>2.4</v>
      </c>
      <c r="O75" s="12">
        <v>8.9208580000000008</v>
      </c>
      <c r="P75" s="12">
        <v>20.66</v>
      </c>
    </row>
    <row r="76" spans="1:16" s="2" customFormat="1" ht="30" customHeight="1" x14ac:dyDescent="0.2">
      <c r="A76" s="10" t="s">
        <v>317</v>
      </c>
      <c r="B76" s="10" t="s">
        <v>248</v>
      </c>
      <c r="C76" s="10" t="s">
        <v>150</v>
      </c>
      <c r="D76" s="10" t="s">
        <v>455</v>
      </c>
      <c r="E76" s="10" t="s">
        <v>505</v>
      </c>
      <c r="F76" s="11" t="s">
        <v>53</v>
      </c>
      <c r="G76" s="12">
        <v>4</v>
      </c>
      <c r="H76" s="12">
        <v>16.82</v>
      </c>
      <c r="I76" s="12">
        <v>5.345224</v>
      </c>
      <c r="J76" s="12">
        <v>1.36</v>
      </c>
      <c r="K76" s="12">
        <v>13.634776</v>
      </c>
      <c r="L76" s="12">
        <v>20.34</v>
      </c>
      <c r="M76" s="12">
        <v>21.380896</v>
      </c>
      <c r="N76" s="12">
        <v>5.44</v>
      </c>
      <c r="O76" s="12">
        <v>54.539104000000002</v>
      </c>
      <c r="P76" s="12">
        <v>81.36</v>
      </c>
    </row>
    <row r="77" spans="1:16" s="2" customFormat="1" ht="30" customHeight="1" x14ac:dyDescent="0.2">
      <c r="A77" s="10" t="s">
        <v>318</v>
      </c>
      <c r="B77" s="10" t="s">
        <v>305</v>
      </c>
      <c r="C77" s="10" t="s">
        <v>150</v>
      </c>
      <c r="D77" s="10" t="s">
        <v>268</v>
      </c>
      <c r="E77" s="10" t="s">
        <v>505</v>
      </c>
      <c r="F77" s="11" t="s">
        <v>262</v>
      </c>
      <c r="G77" s="12">
        <v>2</v>
      </c>
      <c r="H77" s="12">
        <v>12.89</v>
      </c>
      <c r="I77" s="12">
        <v>5.345224</v>
      </c>
      <c r="J77" s="12">
        <v>1.36</v>
      </c>
      <c r="K77" s="12">
        <v>8.8747760000000007</v>
      </c>
      <c r="L77" s="12">
        <v>15.58</v>
      </c>
      <c r="M77" s="12">
        <v>10.690448</v>
      </c>
      <c r="N77" s="12">
        <v>2.72</v>
      </c>
      <c r="O77" s="12">
        <v>17.749552000000001</v>
      </c>
      <c r="P77" s="12">
        <v>31.16</v>
      </c>
    </row>
    <row r="78" spans="1:16" s="2" customFormat="1" ht="37.5" customHeight="1" x14ac:dyDescent="0.2">
      <c r="A78" s="10" t="s">
        <v>319</v>
      </c>
      <c r="B78" s="10" t="s">
        <v>253</v>
      </c>
      <c r="C78" s="10" t="s">
        <v>150</v>
      </c>
      <c r="D78" s="10" t="s">
        <v>271</v>
      </c>
      <c r="E78" s="10" t="s">
        <v>505</v>
      </c>
      <c r="F78" s="11" t="s">
        <v>262</v>
      </c>
      <c r="G78" s="12">
        <v>2</v>
      </c>
      <c r="H78" s="12">
        <v>12.04</v>
      </c>
      <c r="I78" s="12">
        <v>4.0039179999999996</v>
      </c>
      <c r="J78" s="12">
        <v>1.02</v>
      </c>
      <c r="K78" s="12">
        <v>9.5260820000000006</v>
      </c>
      <c r="L78" s="12">
        <v>14.55</v>
      </c>
      <c r="M78" s="12">
        <v>8.0078359999999993</v>
      </c>
      <c r="N78" s="12">
        <v>2.04</v>
      </c>
      <c r="O78" s="12">
        <v>19.052164000000001</v>
      </c>
      <c r="P78" s="12">
        <v>29.1</v>
      </c>
    </row>
    <row r="79" spans="1:16" s="2" customFormat="1" ht="22.5" customHeight="1" x14ac:dyDescent="0.2">
      <c r="A79" s="10" t="s">
        <v>322</v>
      </c>
      <c r="B79" s="10" t="s">
        <v>515</v>
      </c>
      <c r="C79" s="10" t="s">
        <v>150</v>
      </c>
      <c r="D79" s="10" t="s">
        <v>349</v>
      </c>
      <c r="E79" s="10" t="s">
        <v>505</v>
      </c>
      <c r="F79" s="11" t="s">
        <v>53</v>
      </c>
      <c r="G79" s="12">
        <v>12.5</v>
      </c>
      <c r="H79" s="12">
        <v>5.38</v>
      </c>
      <c r="I79" s="12">
        <v>3.2409170500000002</v>
      </c>
      <c r="J79" s="12">
        <v>0.82</v>
      </c>
      <c r="K79" s="12">
        <v>2.43908295</v>
      </c>
      <c r="L79" s="12">
        <v>6.5</v>
      </c>
      <c r="M79" s="12">
        <v>40.511463124999999</v>
      </c>
      <c r="N79" s="12">
        <v>10.25</v>
      </c>
      <c r="O79" s="12">
        <v>30.488536870000001</v>
      </c>
      <c r="P79" s="12">
        <v>81.25</v>
      </c>
    </row>
    <row r="80" spans="1:16" s="2" customFormat="1" ht="22.5" customHeight="1" x14ac:dyDescent="0.2">
      <c r="A80" s="10" t="s">
        <v>371</v>
      </c>
      <c r="B80" s="10" t="s">
        <v>167</v>
      </c>
      <c r="C80" s="10" t="s">
        <v>150</v>
      </c>
      <c r="D80" s="10" t="s">
        <v>355</v>
      </c>
      <c r="E80" s="10" t="s">
        <v>505</v>
      </c>
      <c r="F80" s="11" t="s">
        <v>262</v>
      </c>
      <c r="G80" s="12">
        <v>5</v>
      </c>
      <c r="H80" s="12">
        <v>8.01</v>
      </c>
      <c r="I80" s="12">
        <v>5.7446158</v>
      </c>
      <c r="J80" s="12">
        <v>1.47</v>
      </c>
      <c r="K80" s="12">
        <v>2.4653841999999999</v>
      </c>
      <c r="L80" s="12">
        <v>9.68</v>
      </c>
      <c r="M80" s="12">
        <v>28.723078999999998</v>
      </c>
      <c r="N80" s="12">
        <v>7.35</v>
      </c>
      <c r="O80" s="12">
        <v>12.326921</v>
      </c>
      <c r="P80" s="12">
        <v>48.4</v>
      </c>
    </row>
    <row r="81" spans="1:16" s="2" customFormat="1" ht="30" customHeight="1" x14ac:dyDescent="0.2">
      <c r="A81" s="10" t="s">
        <v>373</v>
      </c>
      <c r="B81" s="10" t="s">
        <v>519</v>
      </c>
      <c r="C81" s="10" t="s">
        <v>150</v>
      </c>
      <c r="D81" s="10" t="s">
        <v>233</v>
      </c>
      <c r="E81" s="10" t="s">
        <v>505</v>
      </c>
      <c r="F81" s="11" t="s">
        <v>262</v>
      </c>
      <c r="G81" s="12">
        <v>4</v>
      </c>
      <c r="H81" s="12">
        <v>3.8</v>
      </c>
      <c r="I81" s="12">
        <v>2.5652640500000001</v>
      </c>
      <c r="J81" s="12">
        <v>0.64</v>
      </c>
      <c r="K81" s="12">
        <v>1.38473595</v>
      </c>
      <c r="L81" s="12">
        <v>4.59</v>
      </c>
      <c r="M81" s="12">
        <v>10.261056200000001</v>
      </c>
      <c r="N81" s="12">
        <v>2.56</v>
      </c>
      <c r="O81" s="12">
        <v>5.5389438000000002</v>
      </c>
      <c r="P81" s="12">
        <v>18.36</v>
      </c>
    </row>
    <row r="82" spans="1:16" s="2" customFormat="1" ht="22.5" customHeight="1" x14ac:dyDescent="0.2">
      <c r="A82" s="10" t="s">
        <v>375</v>
      </c>
      <c r="B82" s="10" t="s">
        <v>258</v>
      </c>
      <c r="C82" s="10" t="s">
        <v>150</v>
      </c>
      <c r="D82" s="10" t="s">
        <v>390</v>
      </c>
      <c r="E82" s="10" t="s">
        <v>505</v>
      </c>
      <c r="F82" s="11" t="s">
        <v>262</v>
      </c>
      <c r="G82" s="12">
        <v>5</v>
      </c>
      <c r="H82" s="12">
        <v>13.39</v>
      </c>
      <c r="I82" s="12">
        <v>6.3387035000000003</v>
      </c>
      <c r="J82" s="12">
        <v>1.61</v>
      </c>
      <c r="K82" s="12">
        <v>8.2412965000000007</v>
      </c>
      <c r="L82" s="12">
        <v>16.190000000000001</v>
      </c>
      <c r="M82" s="12">
        <v>31.693517499999999</v>
      </c>
      <c r="N82" s="12">
        <v>8.0500000000000007</v>
      </c>
      <c r="O82" s="12">
        <v>41.2064825</v>
      </c>
      <c r="P82" s="12">
        <v>80.95</v>
      </c>
    </row>
    <row r="83" spans="1:16" s="2" customFormat="1" ht="37.5" customHeight="1" x14ac:dyDescent="0.2">
      <c r="A83" s="10" t="s">
        <v>377</v>
      </c>
      <c r="B83" s="10" t="s">
        <v>213</v>
      </c>
      <c r="C83" s="10" t="s">
        <v>150</v>
      </c>
      <c r="D83" s="10" t="s">
        <v>533</v>
      </c>
      <c r="E83" s="10" t="s">
        <v>505</v>
      </c>
      <c r="F83" s="11" t="s">
        <v>262</v>
      </c>
      <c r="G83" s="12">
        <v>8</v>
      </c>
      <c r="H83" s="12">
        <v>198.69</v>
      </c>
      <c r="I83" s="12">
        <v>21.379132039999998</v>
      </c>
      <c r="J83" s="12">
        <v>40.83</v>
      </c>
      <c r="K83" s="12">
        <v>178.06086796</v>
      </c>
      <c r="L83" s="12">
        <v>240.27</v>
      </c>
      <c r="M83" s="12">
        <v>171.03305631999999</v>
      </c>
      <c r="N83" s="12">
        <v>326.64</v>
      </c>
      <c r="O83" s="12">
        <v>1424.48694368</v>
      </c>
      <c r="P83" s="12">
        <v>1922.16</v>
      </c>
    </row>
    <row r="84" spans="1:16" s="2" customFormat="1" ht="45" customHeight="1" x14ac:dyDescent="0.2">
      <c r="A84" s="10" t="s">
        <v>379</v>
      </c>
      <c r="B84" s="10" t="s">
        <v>214</v>
      </c>
      <c r="C84" s="10" t="s">
        <v>150</v>
      </c>
      <c r="D84" s="10" t="s">
        <v>286</v>
      </c>
      <c r="E84" s="10" t="s">
        <v>505</v>
      </c>
      <c r="F84" s="11" t="s">
        <v>262</v>
      </c>
      <c r="G84" s="12">
        <v>5</v>
      </c>
      <c r="H84" s="12">
        <v>746.19</v>
      </c>
      <c r="I84" s="12">
        <v>21.379132039999998</v>
      </c>
      <c r="J84" s="12">
        <v>155.41999999999999</v>
      </c>
      <c r="K84" s="12">
        <v>725.56086796</v>
      </c>
      <c r="L84" s="12">
        <v>902.36</v>
      </c>
      <c r="M84" s="12">
        <v>106.89566019999999</v>
      </c>
      <c r="N84" s="12">
        <v>777.1</v>
      </c>
      <c r="O84" s="12">
        <v>3627.8043398</v>
      </c>
      <c r="P84" s="12">
        <v>4511.8</v>
      </c>
    </row>
    <row r="85" spans="1:16" s="2" customFormat="1" ht="22.5" customHeight="1" x14ac:dyDescent="0.2">
      <c r="A85" s="13" t="s">
        <v>381</v>
      </c>
      <c r="B85" s="13" t="s">
        <v>148</v>
      </c>
      <c r="C85" s="13" t="s">
        <v>42</v>
      </c>
      <c r="D85" s="13" t="s">
        <v>88</v>
      </c>
      <c r="E85" s="13" t="s">
        <v>495</v>
      </c>
      <c r="F85" s="14" t="s">
        <v>262</v>
      </c>
      <c r="G85" s="15">
        <v>13</v>
      </c>
      <c r="H85" s="15">
        <v>47.9</v>
      </c>
      <c r="I85" s="15"/>
      <c r="J85" s="15">
        <v>57.92</v>
      </c>
      <c r="K85" s="15"/>
      <c r="L85" s="15">
        <v>57.92</v>
      </c>
      <c r="M85" s="15"/>
      <c r="N85" s="15">
        <v>752.96</v>
      </c>
      <c r="O85" s="15"/>
      <c r="P85" s="15">
        <v>752.96</v>
      </c>
    </row>
    <row r="86" spans="1:16" s="2" customFormat="1" ht="25.5" x14ac:dyDescent="0.2">
      <c r="A86" s="13" t="s">
        <v>382</v>
      </c>
      <c r="B86" s="13" t="s">
        <v>193</v>
      </c>
      <c r="C86" s="13" t="s">
        <v>42</v>
      </c>
      <c r="D86" s="13" t="s">
        <v>265</v>
      </c>
      <c r="E86" s="13" t="s">
        <v>495</v>
      </c>
      <c r="F86" s="14" t="s">
        <v>477</v>
      </c>
      <c r="G86" s="15">
        <v>2</v>
      </c>
      <c r="H86" s="15">
        <v>1200</v>
      </c>
      <c r="I86" s="15"/>
      <c r="J86" s="15">
        <v>1451.16</v>
      </c>
      <c r="K86" s="15"/>
      <c r="L86" s="15">
        <v>1451.16</v>
      </c>
      <c r="M86" s="15"/>
      <c r="N86" s="15">
        <v>2902.32</v>
      </c>
      <c r="O86" s="15"/>
      <c r="P86" s="15">
        <v>2902.32</v>
      </c>
    </row>
    <row r="87" spans="1:16" s="2" customFormat="1" ht="25.5" x14ac:dyDescent="0.2">
      <c r="A87" s="13" t="s">
        <v>383</v>
      </c>
      <c r="B87" s="13" t="s">
        <v>191</v>
      </c>
      <c r="C87" s="13" t="s">
        <v>42</v>
      </c>
      <c r="D87" s="13" t="s">
        <v>443</v>
      </c>
      <c r="E87" s="13" t="s">
        <v>495</v>
      </c>
      <c r="F87" s="14" t="s">
        <v>510</v>
      </c>
      <c r="G87" s="15">
        <v>2</v>
      </c>
      <c r="H87" s="15">
        <v>1200</v>
      </c>
      <c r="I87" s="15"/>
      <c r="J87" s="15">
        <v>1451.16</v>
      </c>
      <c r="K87" s="15"/>
      <c r="L87" s="15">
        <v>1451.16</v>
      </c>
      <c r="M87" s="15"/>
      <c r="N87" s="15">
        <v>2902.32</v>
      </c>
      <c r="O87" s="15"/>
      <c r="P87" s="15">
        <v>2902.32</v>
      </c>
    </row>
    <row r="88" spans="1:16" s="2" customFormat="1" ht="22.5" customHeight="1" x14ac:dyDescent="0.2">
      <c r="A88" s="10" t="s">
        <v>384</v>
      </c>
      <c r="B88" s="10" t="s">
        <v>281</v>
      </c>
      <c r="C88" s="10" t="s">
        <v>150</v>
      </c>
      <c r="D88" s="10" t="s">
        <v>76</v>
      </c>
      <c r="E88" s="10" t="s">
        <v>218</v>
      </c>
      <c r="F88" s="11" t="s">
        <v>53</v>
      </c>
      <c r="G88" s="12">
        <v>176</v>
      </c>
      <c r="H88" s="12">
        <v>37.69</v>
      </c>
      <c r="I88" s="12">
        <v>7.8518602340000001</v>
      </c>
      <c r="J88" s="12">
        <v>2.0499999999999998</v>
      </c>
      <c r="K88" s="12">
        <v>35.668139770000003</v>
      </c>
      <c r="L88" s="12">
        <v>45.57</v>
      </c>
      <c r="M88" s="12">
        <v>1381.927401184</v>
      </c>
      <c r="N88" s="12">
        <v>360.8</v>
      </c>
      <c r="O88" s="12">
        <v>6277.5925988199997</v>
      </c>
      <c r="P88" s="12">
        <v>8020.32</v>
      </c>
    </row>
    <row r="89" spans="1:16" s="2" customFormat="1" ht="30" customHeight="1" x14ac:dyDescent="0.2">
      <c r="A89" s="10" t="s">
        <v>386</v>
      </c>
      <c r="B89" s="10" t="s">
        <v>25</v>
      </c>
      <c r="C89" s="10" t="s">
        <v>150</v>
      </c>
      <c r="D89" s="10" t="s">
        <v>94</v>
      </c>
      <c r="E89" s="10" t="s">
        <v>155</v>
      </c>
      <c r="F89" s="11" t="s">
        <v>112</v>
      </c>
      <c r="G89" s="12">
        <v>29.88</v>
      </c>
      <c r="H89" s="12">
        <v>303.79000000000002</v>
      </c>
      <c r="I89" s="12">
        <v>222.92542599999999</v>
      </c>
      <c r="J89" s="12">
        <v>55.72</v>
      </c>
      <c r="K89" s="12">
        <v>88.724574000000004</v>
      </c>
      <c r="L89" s="12">
        <v>367.37</v>
      </c>
      <c r="M89" s="12">
        <v>6661.0117288800002</v>
      </c>
      <c r="N89" s="12">
        <v>1664.9136000000001</v>
      </c>
      <c r="O89" s="12">
        <v>2651.0846711200002</v>
      </c>
      <c r="P89" s="12">
        <v>10977.01</v>
      </c>
    </row>
    <row r="90" spans="1:16" s="2" customFormat="1" ht="22.5" customHeight="1" x14ac:dyDescent="0.2">
      <c r="A90" s="10" t="s">
        <v>395</v>
      </c>
      <c r="B90" s="10" t="s">
        <v>350</v>
      </c>
      <c r="C90" s="10" t="s">
        <v>150</v>
      </c>
      <c r="D90" s="10" t="s">
        <v>387</v>
      </c>
      <c r="E90" s="10" t="s">
        <v>505</v>
      </c>
      <c r="F90" s="11" t="s">
        <v>262</v>
      </c>
      <c r="G90" s="12">
        <v>2</v>
      </c>
      <c r="H90" s="12">
        <v>234.64</v>
      </c>
      <c r="I90" s="12">
        <v>59.011454800000003</v>
      </c>
      <c r="J90" s="12">
        <v>14.34</v>
      </c>
      <c r="K90" s="12">
        <v>210.3985452</v>
      </c>
      <c r="L90" s="12">
        <v>283.75</v>
      </c>
      <c r="M90" s="12">
        <v>118.02290960000001</v>
      </c>
      <c r="N90" s="12">
        <v>28.68</v>
      </c>
      <c r="O90" s="12">
        <v>420.7970904</v>
      </c>
      <c r="P90" s="12">
        <v>567.5</v>
      </c>
    </row>
    <row r="91" spans="1:16" s="2" customFormat="1" ht="37.5" customHeight="1" x14ac:dyDescent="0.2">
      <c r="A91" s="10" t="s">
        <v>397</v>
      </c>
      <c r="B91" s="10" t="s">
        <v>195</v>
      </c>
      <c r="C91" s="10" t="s">
        <v>150</v>
      </c>
      <c r="D91" s="10" t="s">
        <v>503</v>
      </c>
      <c r="E91" s="10" t="s">
        <v>505</v>
      </c>
      <c r="F91" s="11" t="s">
        <v>262</v>
      </c>
      <c r="G91" s="12">
        <v>12</v>
      </c>
      <c r="H91" s="12">
        <v>154.46</v>
      </c>
      <c r="I91" s="12">
        <v>29.832096700000001</v>
      </c>
      <c r="J91" s="12">
        <v>32.81</v>
      </c>
      <c r="K91" s="12">
        <v>124.1379033</v>
      </c>
      <c r="L91" s="12">
        <v>186.78</v>
      </c>
      <c r="M91" s="12">
        <v>357.98516039999998</v>
      </c>
      <c r="N91" s="12">
        <v>393.72</v>
      </c>
      <c r="O91" s="12">
        <v>1489.6548396000001</v>
      </c>
      <c r="P91" s="12">
        <v>2241.36</v>
      </c>
    </row>
    <row r="92" spans="1:16" s="2" customFormat="1" ht="38.25" x14ac:dyDescent="0.2">
      <c r="A92" s="10" t="s">
        <v>399</v>
      </c>
      <c r="B92" s="10" t="s">
        <v>475</v>
      </c>
      <c r="C92" s="10" t="s">
        <v>150</v>
      </c>
      <c r="D92" s="10" t="s">
        <v>418</v>
      </c>
      <c r="E92" s="10" t="s">
        <v>513</v>
      </c>
      <c r="F92" s="11" t="s">
        <v>53</v>
      </c>
      <c r="G92" s="12">
        <v>25</v>
      </c>
      <c r="H92" s="12">
        <v>52.95</v>
      </c>
      <c r="I92" s="12">
        <v>36.934403744800001</v>
      </c>
      <c r="J92" s="12">
        <v>10.14</v>
      </c>
      <c r="K92" s="12">
        <v>16.95559626</v>
      </c>
      <c r="L92" s="12">
        <v>64.03</v>
      </c>
      <c r="M92" s="12">
        <v>923.36009362000004</v>
      </c>
      <c r="N92" s="12">
        <v>253.5</v>
      </c>
      <c r="O92" s="12">
        <v>423.88990638000001</v>
      </c>
      <c r="P92" s="12">
        <v>1600.75</v>
      </c>
    </row>
    <row r="93" spans="1:16" s="2" customFormat="1" ht="25.5" x14ac:dyDescent="0.2">
      <c r="A93" s="10" t="s">
        <v>399</v>
      </c>
      <c r="B93" s="10" t="s">
        <v>336</v>
      </c>
      <c r="C93" s="10" t="s">
        <v>150</v>
      </c>
      <c r="D93" s="10" t="s">
        <v>489</v>
      </c>
      <c r="E93" s="10" t="s">
        <v>505</v>
      </c>
      <c r="F93" s="11" t="s">
        <v>262</v>
      </c>
      <c r="G93" s="12">
        <v>12</v>
      </c>
      <c r="H93" s="12">
        <v>26.72</v>
      </c>
      <c r="I93" s="12">
        <v>3.6282823</v>
      </c>
      <c r="J93" s="12">
        <v>0.89</v>
      </c>
      <c r="K93" s="12">
        <v>27.7917177</v>
      </c>
      <c r="L93" s="12">
        <v>32.31</v>
      </c>
      <c r="M93" s="12">
        <v>43.539387599999998</v>
      </c>
      <c r="N93" s="12">
        <v>10.68</v>
      </c>
      <c r="O93" s="12">
        <v>333.50061240000002</v>
      </c>
      <c r="P93" s="12">
        <v>387.72</v>
      </c>
    </row>
    <row r="94" spans="1:16" s="2" customFormat="1" ht="22.5" customHeight="1" x14ac:dyDescent="0.2">
      <c r="A94" s="10" t="s">
        <v>400</v>
      </c>
      <c r="B94" s="10" t="s">
        <v>330</v>
      </c>
      <c r="C94" s="10" t="s">
        <v>150</v>
      </c>
      <c r="D94" s="10" t="s">
        <v>511</v>
      </c>
      <c r="E94" s="10" t="s">
        <v>505</v>
      </c>
      <c r="F94" s="11" t="s">
        <v>262</v>
      </c>
      <c r="G94" s="12">
        <v>2</v>
      </c>
      <c r="H94" s="12">
        <v>24.24</v>
      </c>
      <c r="I94" s="12">
        <v>13.3755144</v>
      </c>
      <c r="J94" s="12">
        <v>3.44</v>
      </c>
      <c r="K94" s="12">
        <v>12.494485600000001</v>
      </c>
      <c r="L94" s="12">
        <v>29.31</v>
      </c>
      <c r="M94" s="12">
        <v>26.7510288</v>
      </c>
      <c r="N94" s="12">
        <v>6.88</v>
      </c>
      <c r="O94" s="12">
        <v>24.988971200000002</v>
      </c>
      <c r="P94" s="12">
        <v>58.62</v>
      </c>
    </row>
    <row r="95" spans="1:16" s="2" customFormat="1" ht="22.5" customHeight="1" x14ac:dyDescent="0.2">
      <c r="A95" s="10" t="s">
        <v>401</v>
      </c>
      <c r="B95" s="10" t="s">
        <v>151</v>
      </c>
      <c r="C95" s="10" t="s">
        <v>150</v>
      </c>
      <c r="D95" s="10" t="s">
        <v>285</v>
      </c>
      <c r="E95" s="10" t="s">
        <v>505</v>
      </c>
      <c r="F95" s="11" t="s">
        <v>262</v>
      </c>
      <c r="G95" s="12">
        <v>12</v>
      </c>
      <c r="H95" s="12">
        <v>59.47</v>
      </c>
      <c r="I95" s="12">
        <v>2.3708536800000002</v>
      </c>
      <c r="J95" s="12">
        <v>0.57999999999999996</v>
      </c>
      <c r="K95" s="12">
        <v>68.959146320000002</v>
      </c>
      <c r="L95" s="12">
        <v>71.91</v>
      </c>
      <c r="M95" s="12">
        <v>28.45024416</v>
      </c>
      <c r="N95" s="12">
        <v>6.96</v>
      </c>
      <c r="O95" s="12">
        <v>827.50975584000003</v>
      </c>
      <c r="P95" s="12">
        <v>862.92</v>
      </c>
    </row>
    <row r="96" spans="1:16" s="2" customFormat="1" ht="22.5" customHeight="1" x14ac:dyDescent="0.2">
      <c r="A96" s="10" t="s">
        <v>402</v>
      </c>
      <c r="B96" s="10" t="s">
        <v>227</v>
      </c>
      <c r="C96" s="10" t="s">
        <v>150</v>
      </c>
      <c r="D96" s="10" t="s">
        <v>98</v>
      </c>
      <c r="E96" s="10" t="s">
        <v>505</v>
      </c>
      <c r="F96" s="11" t="s">
        <v>262</v>
      </c>
      <c r="G96" s="12">
        <v>2</v>
      </c>
      <c r="H96" s="12">
        <v>15.52</v>
      </c>
      <c r="I96" s="12">
        <v>7.0156450599999998</v>
      </c>
      <c r="J96" s="12">
        <v>1.79</v>
      </c>
      <c r="K96" s="12">
        <v>9.95435494</v>
      </c>
      <c r="L96" s="12">
        <v>18.760000000000002</v>
      </c>
      <c r="M96" s="12">
        <v>14.03129012</v>
      </c>
      <c r="N96" s="12">
        <v>3.58</v>
      </c>
      <c r="O96" s="12">
        <v>19.90870988</v>
      </c>
      <c r="P96" s="12">
        <v>37.520000000000003</v>
      </c>
    </row>
    <row r="97" spans="1:18" s="2" customFormat="1" ht="22.5" customHeight="1" x14ac:dyDescent="0.2">
      <c r="A97" s="8" t="s">
        <v>234</v>
      </c>
      <c r="B97" s="8"/>
      <c r="C97" s="8"/>
      <c r="D97" s="8" t="s">
        <v>116</v>
      </c>
      <c r="E97" s="8"/>
      <c r="F97" s="8"/>
      <c r="G97" s="9"/>
      <c r="H97" s="9"/>
      <c r="I97" s="9"/>
      <c r="J97" s="9"/>
      <c r="K97" s="9"/>
      <c r="L97" s="9"/>
      <c r="M97" s="9"/>
      <c r="N97" s="9"/>
      <c r="O97" s="9"/>
      <c r="P97" s="9">
        <v>112.95</v>
      </c>
    </row>
    <row r="98" spans="1:18" s="2" customFormat="1" ht="30" customHeight="1" x14ac:dyDescent="0.2">
      <c r="A98" s="10" t="s">
        <v>266</v>
      </c>
      <c r="B98" s="10" t="s">
        <v>132</v>
      </c>
      <c r="C98" s="10" t="s">
        <v>150</v>
      </c>
      <c r="D98" s="10" t="s">
        <v>118</v>
      </c>
      <c r="E98" s="10" t="s">
        <v>278</v>
      </c>
      <c r="F98" s="11" t="s">
        <v>112</v>
      </c>
      <c r="G98" s="12">
        <v>3</v>
      </c>
      <c r="H98" s="12">
        <v>31.14</v>
      </c>
      <c r="I98" s="12">
        <v>18.200278242500001</v>
      </c>
      <c r="J98" s="12">
        <v>6.37</v>
      </c>
      <c r="K98" s="12">
        <v>13.07972176</v>
      </c>
      <c r="L98" s="12">
        <v>37.65</v>
      </c>
      <c r="M98" s="12">
        <v>54.600834727500001</v>
      </c>
      <c r="N98" s="12">
        <v>19.11</v>
      </c>
      <c r="O98" s="12">
        <v>39.239165270000001</v>
      </c>
      <c r="P98" s="12">
        <v>112.95</v>
      </c>
    </row>
    <row r="99" spans="1:18" s="2" customFormat="1" ht="22.5" customHeight="1" x14ac:dyDescent="0.2">
      <c r="A99" s="8" t="s">
        <v>235</v>
      </c>
      <c r="B99" s="8"/>
      <c r="C99" s="8"/>
      <c r="D99" s="8" t="s">
        <v>225</v>
      </c>
      <c r="E99" s="8"/>
      <c r="F99" s="8"/>
      <c r="G99" s="9"/>
      <c r="H99" s="9"/>
      <c r="I99" s="9"/>
      <c r="J99" s="9"/>
      <c r="K99" s="9"/>
      <c r="L99" s="9"/>
      <c r="M99" s="9"/>
      <c r="N99" s="9"/>
      <c r="O99" s="9"/>
      <c r="P99" s="9">
        <v>6305.75</v>
      </c>
    </row>
    <row r="100" spans="1:18" s="2" customFormat="1" ht="22.5" customHeight="1" x14ac:dyDescent="0.2">
      <c r="A100" s="10" t="s">
        <v>171</v>
      </c>
      <c r="B100" s="10" t="s">
        <v>13</v>
      </c>
      <c r="C100" s="10" t="s">
        <v>150</v>
      </c>
      <c r="D100" s="10" t="s">
        <v>327</v>
      </c>
      <c r="E100" s="10" t="s">
        <v>435</v>
      </c>
      <c r="F100" s="11" t="s">
        <v>114</v>
      </c>
      <c r="G100" s="12">
        <v>3.91</v>
      </c>
      <c r="H100" s="12">
        <v>43.36</v>
      </c>
      <c r="I100" s="12">
        <v>36.654698278799998</v>
      </c>
      <c r="J100" s="12">
        <v>9.9700000000000006</v>
      </c>
      <c r="K100" s="12">
        <v>5.8053017200000001</v>
      </c>
      <c r="L100" s="12">
        <v>52.43</v>
      </c>
      <c r="M100" s="12">
        <v>143.319870270108</v>
      </c>
      <c r="N100" s="12">
        <v>38.982700000000001</v>
      </c>
      <c r="O100" s="12">
        <v>22.69742973</v>
      </c>
      <c r="P100" s="12">
        <v>205</v>
      </c>
    </row>
    <row r="101" spans="1:18" s="2" customFormat="1" ht="37.5" customHeight="1" x14ac:dyDescent="0.2">
      <c r="A101" s="10" t="s">
        <v>172</v>
      </c>
      <c r="B101" s="10" t="s">
        <v>484</v>
      </c>
      <c r="C101" s="10" t="s">
        <v>150</v>
      </c>
      <c r="D101" s="10" t="s">
        <v>293</v>
      </c>
      <c r="E101" s="10" t="s">
        <v>117</v>
      </c>
      <c r="F101" s="11" t="s">
        <v>53</v>
      </c>
      <c r="G101" s="12">
        <v>35</v>
      </c>
      <c r="H101" s="12">
        <v>48.87</v>
      </c>
      <c r="I101" s="12">
        <v>24.599299892993901</v>
      </c>
      <c r="J101" s="12">
        <v>15.48</v>
      </c>
      <c r="K101" s="12">
        <v>19.010700109999998</v>
      </c>
      <c r="L101" s="12">
        <v>59.09</v>
      </c>
      <c r="M101" s="12">
        <v>860.975496254787</v>
      </c>
      <c r="N101" s="12">
        <v>541.79999999999995</v>
      </c>
      <c r="O101" s="12">
        <v>665.37450375000003</v>
      </c>
      <c r="P101" s="12">
        <v>2068.15</v>
      </c>
    </row>
    <row r="102" spans="1:18" s="2" customFormat="1" ht="22.5" customHeight="1" x14ac:dyDescent="0.2">
      <c r="A102" s="10" t="s">
        <v>174</v>
      </c>
      <c r="B102" s="10" t="s">
        <v>81</v>
      </c>
      <c r="C102" s="10" t="s">
        <v>150</v>
      </c>
      <c r="D102" s="10" t="s">
        <v>219</v>
      </c>
      <c r="E102" s="10" t="s">
        <v>194</v>
      </c>
      <c r="F102" s="11" t="s">
        <v>114</v>
      </c>
      <c r="G102" s="12">
        <v>2.1</v>
      </c>
      <c r="H102" s="12">
        <v>76.040000000000006</v>
      </c>
      <c r="I102" s="12">
        <v>65.697455414000004</v>
      </c>
      <c r="J102" s="12">
        <v>17.41</v>
      </c>
      <c r="K102" s="12">
        <v>8.8425445899999993</v>
      </c>
      <c r="L102" s="12">
        <v>91.95</v>
      </c>
      <c r="M102" s="12">
        <v>137.96465636939999</v>
      </c>
      <c r="N102" s="12">
        <v>36.561</v>
      </c>
      <c r="O102" s="12">
        <v>18.56434363</v>
      </c>
      <c r="P102" s="12">
        <v>193.09</v>
      </c>
    </row>
    <row r="103" spans="1:18" s="2" customFormat="1" ht="22.5" customHeight="1" x14ac:dyDescent="0.2">
      <c r="A103" s="10" t="s">
        <v>175</v>
      </c>
      <c r="B103" s="10" t="s">
        <v>537</v>
      </c>
      <c r="C103" s="10" t="s">
        <v>150</v>
      </c>
      <c r="D103" s="10" t="s">
        <v>102</v>
      </c>
      <c r="E103" s="10" t="s">
        <v>117</v>
      </c>
      <c r="F103" s="11" t="s">
        <v>112</v>
      </c>
      <c r="G103" s="12">
        <v>3.37</v>
      </c>
      <c r="H103" s="12">
        <v>12.61</v>
      </c>
      <c r="I103" s="12">
        <v>5.9881726312580001</v>
      </c>
      <c r="J103" s="12">
        <v>2.81</v>
      </c>
      <c r="K103" s="12">
        <v>6.4418273700000004</v>
      </c>
      <c r="L103" s="12">
        <v>15.24</v>
      </c>
      <c r="M103" s="12">
        <v>20.180141767339499</v>
      </c>
      <c r="N103" s="12">
        <v>9.4696999999999996</v>
      </c>
      <c r="O103" s="12">
        <v>21.70015823</v>
      </c>
      <c r="P103" s="12">
        <v>51.35</v>
      </c>
    </row>
    <row r="104" spans="1:18" s="2" customFormat="1" ht="30" customHeight="1" x14ac:dyDescent="0.2">
      <c r="A104" s="10" t="s">
        <v>176</v>
      </c>
      <c r="B104" s="10" t="s">
        <v>111</v>
      </c>
      <c r="C104" s="10" t="s">
        <v>150</v>
      </c>
      <c r="D104" s="10" t="s">
        <v>22</v>
      </c>
      <c r="E104" s="10" t="s">
        <v>117</v>
      </c>
      <c r="F104" s="11" t="s">
        <v>114</v>
      </c>
      <c r="G104" s="12">
        <v>4.66</v>
      </c>
      <c r="H104" s="12">
        <v>442.92</v>
      </c>
      <c r="I104" s="12">
        <v>134.29539879000001</v>
      </c>
      <c r="J104" s="12">
        <v>98.47</v>
      </c>
      <c r="K104" s="12">
        <v>302.85460121</v>
      </c>
      <c r="L104" s="12">
        <v>535.62</v>
      </c>
      <c r="M104" s="12">
        <v>625.81655836139998</v>
      </c>
      <c r="N104" s="12">
        <v>458.87020000000001</v>
      </c>
      <c r="O104" s="12">
        <v>1411.2932416399999</v>
      </c>
      <c r="P104" s="12">
        <v>2495.98</v>
      </c>
    </row>
    <row r="105" spans="1:18" s="2" customFormat="1" ht="37.5" customHeight="1" x14ac:dyDescent="0.2">
      <c r="A105" s="10" t="s">
        <v>177</v>
      </c>
      <c r="B105" s="10" t="s">
        <v>539</v>
      </c>
      <c r="C105" s="10" t="s">
        <v>150</v>
      </c>
      <c r="D105" s="10" t="s">
        <v>287</v>
      </c>
      <c r="E105" s="10" t="s">
        <v>117</v>
      </c>
      <c r="F105" s="11" t="s">
        <v>92</v>
      </c>
      <c r="G105" s="12">
        <v>75.97</v>
      </c>
      <c r="H105" s="12">
        <v>7.25</v>
      </c>
      <c r="I105" s="12">
        <v>2.3351552245999998</v>
      </c>
      <c r="J105" s="12">
        <v>1.47</v>
      </c>
      <c r="K105" s="12">
        <v>4.9548447800000002</v>
      </c>
      <c r="L105" s="12">
        <v>8.76</v>
      </c>
      <c r="M105" s="12">
        <v>177.40174241286201</v>
      </c>
      <c r="N105" s="12">
        <v>111.6759</v>
      </c>
      <c r="O105" s="12">
        <v>376.41235759</v>
      </c>
      <c r="P105" s="12">
        <v>665.49</v>
      </c>
    </row>
    <row r="106" spans="1:18" s="2" customFormat="1" ht="37.5" customHeight="1" x14ac:dyDescent="0.2">
      <c r="A106" s="10" t="s">
        <v>178</v>
      </c>
      <c r="B106" s="10" t="s">
        <v>444</v>
      </c>
      <c r="C106" s="10" t="s">
        <v>150</v>
      </c>
      <c r="D106" s="10" t="s">
        <v>128</v>
      </c>
      <c r="E106" s="10" t="s">
        <v>117</v>
      </c>
      <c r="F106" s="11" t="s">
        <v>112</v>
      </c>
      <c r="G106" s="12">
        <v>8.1</v>
      </c>
      <c r="H106" s="12">
        <v>63.98</v>
      </c>
      <c r="I106" s="12">
        <v>19.742568963528001</v>
      </c>
      <c r="J106" s="12">
        <v>6.65</v>
      </c>
      <c r="K106" s="12">
        <v>50.977431039999999</v>
      </c>
      <c r="L106" s="12">
        <v>77.37</v>
      </c>
      <c r="M106" s="12">
        <v>159.91480860457699</v>
      </c>
      <c r="N106" s="12">
        <v>53.865000000000002</v>
      </c>
      <c r="O106" s="12">
        <v>412.91019139999997</v>
      </c>
      <c r="P106" s="12">
        <v>626.69000000000005</v>
      </c>
    </row>
    <row r="107" spans="1:18" s="2" customFormat="1" ht="22.5" customHeight="1" x14ac:dyDescent="0.2">
      <c r="A107" s="8" t="s">
        <v>236</v>
      </c>
      <c r="B107" s="8"/>
      <c r="C107" s="8"/>
      <c r="D107" s="8" t="s">
        <v>392</v>
      </c>
      <c r="E107" s="8"/>
      <c r="F107" s="8"/>
      <c r="G107" s="9"/>
      <c r="H107" s="9"/>
      <c r="I107" s="9"/>
      <c r="J107" s="9"/>
      <c r="K107" s="9"/>
      <c r="L107" s="9"/>
      <c r="M107" s="9"/>
      <c r="N107" s="9"/>
      <c r="O107" s="9"/>
      <c r="P107" s="9">
        <f>SUM(P108:P110)</f>
        <v>12742.755499999999</v>
      </c>
      <c r="Q107" s="19">
        <f>14769.22-P107</f>
        <v>2026.4645</v>
      </c>
      <c r="R107" s="2" t="s">
        <v>550</v>
      </c>
    </row>
    <row r="108" spans="1:18" s="2" customFormat="1" ht="30.75" customHeight="1" x14ac:dyDescent="0.2">
      <c r="A108" s="10" t="s">
        <v>106</v>
      </c>
      <c r="B108" s="10" t="s">
        <v>464</v>
      </c>
      <c r="C108" s="10" t="s">
        <v>150</v>
      </c>
      <c r="D108" s="10" t="s">
        <v>105</v>
      </c>
      <c r="E108" s="10" t="s">
        <v>297</v>
      </c>
      <c r="F108" s="11" t="s">
        <v>53</v>
      </c>
      <c r="G108" s="12">
        <v>390</v>
      </c>
      <c r="H108" s="12">
        <v>8.76</v>
      </c>
      <c r="I108" s="12">
        <v>2.0816894459999999</v>
      </c>
      <c r="J108" s="12">
        <v>0.51</v>
      </c>
      <c r="K108" s="12">
        <v>7.9983105500000002</v>
      </c>
      <c r="L108" s="12">
        <v>10.59</v>
      </c>
      <c r="M108" s="12">
        <v>811.85888394000006</v>
      </c>
      <c r="N108" s="12">
        <v>198.9</v>
      </c>
      <c r="O108" s="12">
        <v>3119.3411160599999</v>
      </c>
      <c r="P108" s="12">
        <v>4130.1000000000004</v>
      </c>
    </row>
    <row r="109" spans="1:18" s="2" customFormat="1" ht="37.5" customHeight="1" x14ac:dyDescent="0.2">
      <c r="A109" s="10" t="s">
        <v>108</v>
      </c>
      <c r="B109" s="10" t="s">
        <v>168</v>
      </c>
      <c r="C109" s="10" t="s">
        <v>150</v>
      </c>
      <c r="D109" s="10" t="s">
        <v>134</v>
      </c>
      <c r="E109" s="10" t="s">
        <v>297</v>
      </c>
      <c r="F109" s="11" t="s">
        <v>112</v>
      </c>
      <c r="G109" s="12">
        <f>145.35+8.7</f>
        <v>154.04999999999998</v>
      </c>
      <c r="H109" s="12">
        <v>54.51</v>
      </c>
      <c r="I109" s="12">
        <v>14.46254066</v>
      </c>
      <c r="J109" s="12">
        <v>3.64</v>
      </c>
      <c r="K109" s="12">
        <v>47.807459340000001</v>
      </c>
      <c r="L109" s="12">
        <v>65.91</v>
      </c>
      <c r="M109" s="12">
        <v>2102.130284931</v>
      </c>
      <c r="N109" s="12">
        <v>529.07399999999996</v>
      </c>
      <c r="O109" s="12">
        <v>6948.8057150699997</v>
      </c>
      <c r="P109" s="12">
        <f>H109*G109</f>
        <v>8397.2654999999995</v>
      </c>
    </row>
    <row r="110" spans="1:18" s="2" customFormat="1" ht="22.5" customHeight="1" x14ac:dyDescent="0.2">
      <c r="A110" s="10" t="s">
        <v>109</v>
      </c>
      <c r="B110" s="10" t="s">
        <v>289</v>
      </c>
      <c r="C110" s="10" t="s">
        <v>150</v>
      </c>
      <c r="D110" s="10" t="s">
        <v>141</v>
      </c>
      <c r="E110" s="10" t="s">
        <v>297</v>
      </c>
      <c r="F110" s="11" t="s">
        <v>112</v>
      </c>
      <c r="G110" s="12">
        <v>12.7</v>
      </c>
      <c r="H110" s="12">
        <v>14.03</v>
      </c>
      <c r="I110" s="12">
        <v>5.6855699</v>
      </c>
      <c r="J110" s="12">
        <v>1.45</v>
      </c>
      <c r="K110" s="12">
        <v>9.8244301000000007</v>
      </c>
      <c r="L110" s="12">
        <v>16.96</v>
      </c>
      <c r="M110" s="12">
        <v>72.20673773</v>
      </c>
      <c r="N110" s="12">
        <v>18.414999999999999</v>
      </c>
      <c r="O110" s="12">
        <v>124.76826226999999</v>
      </c>
      <c r="P110" s="12">
        <v>215.39</v>
      </c>
    </row>
    <row r="111" spans="1:18" s="2" customFormat="1" ht="22.5" customHeight="1" x14ac:dyDescent="0.2">
      <c r="A111" s="8" t="s">
        <v>238</v>
      </c>
      <c r="B111" s="8"/>
      <c r="C111" s="8"/>
      <c r="D111" s="8" t="s">
        <v>125</v>
      </c>
      <c r="E111" s="8"/>
      <c r="F111" s="8"/>
      <c r="G111" s="9"/>
      <c r="H111" s="9"/>
      <c r="I111" s="9"/>
      <c r="J111" s="9"/>
      <c r="K111" s="9"/>
      <c r="L111" s="9"/>
      <c r="M111" s="9"/>
      <c r="N111" s="9"/>
      <c r="O111" s="9"/>
      <c r="P111" s="9">
        <v>15996.33</v>
      </c>
    </row>
    <row r="112" spans="1:18" s="2" customFormat="1" ht="22.5" customHeight="1" x14ac:dyDescent="0.2">
      <c r="A112" s="10" t="s">
        <v>57</v>
      </c>
      <c r="B112" s="10" t="s">
        <v>95</v>
      </c>
      <c r="C112" s="10" t="s">
        <v>150</v>
      </c>
      <c r="D112" s="10" t="s">
        <v>453</v>
      </c>
      <c r="E112" s="10" t="s">
        <v>123</v>
      </c>
      <c r="F112" s="11" t="s">
        <v>112</v>
      </c>
      <c r="G112" s="12">
        <v>1044.2560000000001</v>
      </c>
      <c r="H112" s="12">
        <v>10.49</v>
      </c>
      <c r="I112" s="12">
        <v>4.6076370659999997</v>
      </c>
      <c r="J112" s="12">
        <v>1.1399999999999999</v>
      </c>
      <c r="K112" s="12">
        <v>6.93236293</v>
      </c>
      <c r="L112" s="12">
        <v>12.68</v>
      </c>
      <c r="M112" s="12">
        <v>4811.5526519928999</v>
      </c>
      <c r="N112" s="12">
        <v>1190.4518399999999</v>
      </c>
      <c r="O112" s="12">
        <v>7239.1555080099997</v>
      </c>
      <c r="P112" s="12">
        <v>13241.16</v>
      </c>
    </row>
    <row r="113" spans="1:16" s="2" customFormat="1" ht="22.5" customHeight="1" x14ac:dyDescent="0.2">
      <c r="A113" s="10" t="s">
        <v>58</v>
      </c>
      <c r="B113" s="10" t="s">
        <v>93</v>
      </c>
      <c r="C113" s="10" t="s">
        <v>150</v>
      </c>
      <c r="D113" s="10" t="s">
        <v>294</v>
      </c>
      <c r="E113" s="10" t="s">
        <v>123</v>
      </c>
      <c r="F113" s="11" t="s">
        <v>112</v>
      </c>
      <c r="G113" s="12">
        <v>278.3</v>
      </c>
      <c r="H113" s="12">
        <v>8.19</v>
      </c>
      <c r="I113" s="12">
        <v>3.204584068</v>
      </c>
      <c r="J113" s="12">
        <v>0.78</v>
      </c>
      <c r="K113" s="12">
        <v>5.91541593</v>
      </c>
      <c r="L113" s="12">
        <v>9.9</v>
      </c>
      <c r="M113" s="12">
        <v>891.83574612439998</v>
      </c>
      <c r="N113" s="12">
        <v>217.07400000000001</v>
      </c>
      <c r="O113" s="12">
        <v>1646.2602538799999</v>
      </c>
      <c r="P113" s="12">
        <v>2755.17</v>
      </c>
    </row>
    <row r="114" spans="1:16" s="2" customFormat="1" ht="22.5" customHeight="1" x14ac:dyDescent="0.2">
      <c r="A114" s="8" t="s">
        <v>239</v>
      </c>
      <c r="B114" s="8"/>
      <c r="C114" s="8"/>
      <c r="D114" s="8" t="s">
        <v>514</v>
      </c>
      <c r="E114" s="8"/>
      <c r="F114" s="8"/>
      <c r="G114" s="9"/>
      <c r="H114" s="9"/>
      <c r="I114" s="9"/>
      <c r="J114" s="9"/>
      <c r="K114" s="9"/>
      <c r="L114" s="9"/>
      <c r="M114" s="9"/>
      <c r="N114" s="9"/>
      <c r="O114" s="9"/>
      <c r="P114" s="9">
        <v>28941.55</v>
      </c>
    </row>
    <row r="115" spans="1:16" s="2" customFormat="1" ht="22.5" customHeight="1" x14ac:dyDescent="0.2">
      <c r="A115" s="13" t="s">
        <v>520</v>
      </c>
      <c r="B115" s="13" t="s">
        <v>160</v>
      </c>
      <c r="C115" s="13" t="s">
        <v>42</v>
      </c>
      <c r="D115" s="13" t="s">
        <v>104</v>
      </c>
      <c r="E115" s="13" t="s">
        <v>495</v>
      </c>
      <c r="F115" s="14" t="s">
        <v>477</v>
      </c>
      <c r="G115" s="15">
        <v>1</v>
      </c>
      <c r="H115" s="15">
        <v>1200</v>
      </c>
      <c r="I115" s="15"/>
      <c r="J115" s="15">
        <v>1451.16</v>
      </c>
      <c r="K115" s="15"/>
      <c r="L115" s="15">
        <v>1451.16</v>
      </c>
      <c r="M115" s="15"/>
      <c r="N115" s="15">
        <v>1451.16</v>
      </c>
      <c r="O115" s="15"/>
      <c r="P115" s="15">
        <v>1451.16</v>
      </c>
    </row>
    <row r="116" spans="1:16" s="2" customFormat="1" ht="37.5" customHeight="1" x14ac:dyDescent="0.2">
      <c r="A116" s="10" t="s">
        <v>521</v>
      </c>
      <c r="B116" s="10" t="s">
        <v>346</v>
      </c>
      <c r="C116" s="10" t="s">
        <v>150</v>
      </c>
      <c r="D116" s="10" t="s">
        <v>69</v>
      </c>
      <c r="E116" s="10" t="s">
        <v>501</v>
      </c>
      <c r="F116" s="11" t="s">
        <v>53</v>
      </c>
      <c r="G116" s="12">
        <v>3.4</v>
      </c>
      <c r="H116" s="12">
        <v>90.28</v>
      </c>
      <c r="I116" s="12">
        <v>23.155011803840001</v>
      </c>
      <c r="J116" s="12">
        <v>6.07</v>
      </c>
      <c r="K116" s="12">
        <v>79.944988199999997</v>
      </c>
      <c r="L116" s="12">
        <v>109.17</v>
      </c>
      <c r="M116" s="12">
        <v>78.727040133055993</v>
      </c>
      <c r="N116" s="12">
        <v>20.638000000000002</v>
      </c>
      <c r="O116" s="12">
        <v>271.80495987</v>
      </c>
      <c r="P116" s="12">
        <v>371.17</v>
      </c>
    </row>
    <row r="117" spans="1:16" s="2" customFormat="1" ht="22.5" customHeight="1" x14ac:dyDescent="0.2">
      <c r="A117" s="13" t="s">
        <v>522</v>
      </c>
      <c r="B117" s="13" t="s">
        <v>166</v>
      </c>
      <c r="C117" s="13" t="s">
        <v>42</v>
      </c>
      <c r="D117" s="13" t="s">
        <v>55</v>
      </c>
      <c r="E117" s="13" t="s">
        <v>495</v>
      </c>
      <c r="F117" s="14" t="s">
        <v>477</v>
      </c>
      <c r="G117" s="15">
        <v>2</v>
      </c>
      <c r="H117" s="15">
        <v>330</v>
      </c>
      <c r="I117" s="15"/>
      <c r="J117" s="15">
        <v>399.06</v>
      </c>
      <c r="K117" s="15"/>
      <c r="L117" s="15">
        <v>399.06</v>
      </c>
      <c r="M117" s="15"/>
      <c r="N117" s="15">
        <v>798.12</v>
      </c>
      <c r="O117" s="15"/>
      <c r="P117" s="15">
        <v>798.12</v>
      </c>
    </row>
    <row r="118" spans="1:16" s="2" customFormat="1" ht="22.5" customHeight="1" x14ac:dyDescent="0.2">
      <c r="A118" s="13" t="s">
        <v>523</v>
      </c>
      <c r="B118" s="13" t="s">
        <v>200</v>
      </c>
      <c r="C118" s="13" t="s">
        <v>42</v>
      </c>
      <c r="D118" s="13" t="s">
        <v>329</v>
      </c>
      <c r="E118" s="13" t="s">
        <v>495</v>
      </c>
      <c r="F118" s="14" t="s">
        <v>477</v>
      </c>
      <c r="G118" s="15">
        <v>1</v>
      </c>
      <c r="H118" s="15">
        <v>500</v>
      </c>
      <c r="I118" s="15"/>
      <c r="J118" s="15">
        <v>604.65</v>
      </c>
      <c r="K118" s="15"/>
      <c r="L118" s="15">
        <v>604.65</v>
      </c>
      <c r="M118" s="15"/>
      <c r="N118" s="15">
        <v>604.65</v>
      </c>
      <c r="O118" s="15"/>
      <c r="P118" s="15">
        <v>604.65</v>
      </c>
    </row>
    <row r="119" spans="1:16" s="2" customFormat="1" ht="22.5" customHeight="1" x14ac:dyDescent="0.2">
      <c r="A119" s="13" t="s">
        <v>523</v>
      </c>
      <c r="B119" s="13" t="s">
        <v>164</v>
      </c>
      <c r="C119" s="13" t="s">
        <v>42</v>
      </c>
      <c r="D119" s="13" t="s">
        <v>110</v>
      </c>
      <c r="E119" s="13" t="s">
        <v>495</v>
      </c>
      <c r="F119" s="14" t="s">
        <v>112</v>
      </c>
      <c r="G119" s="15">
        <v>54.65</v>
      </c>
      <c r="H119" s="15">
        <v>30</v>
      </c>
      <c r="I119" s="15"/>
      <c r="J119" s="15">
        <v>36.270000000000003</v>
      </c>
      <c r="K119" s="15"/>
      <c r="L119" s="15">
        <v>36.270000000000003</v>
      </c>
      <c r="M119" s="15"/>
      <c r="N119" s="15">
        <v>1982.15</v>
      </c>
      <c r="O119" s="15"/>
      <c r="P119" s="15">
        <v>1982.15</v>
      </c>
    </row>
    <row r="120" spans="1:16" s="2" customFormat="1" ht="22.5" customHeight="1" x14ac:dyDescent="0.2">
      <c r="A120" s="13" t="s">
        <v>525</v>
      </c>
      <c r="B120" s="13" t="s">
        <v>161</v>
      </c>
      <c r="C120" s="13" t="s">
        <v>42</v>
      </c>
      <c r="D120" s="13" t="s">
        <v>340</v>
      </c>
      <c r="E120" s="13" t="s">
        <v>495</v>
      </c>
      <c r="F120" s="14" t="s">
        <v>112</v>
      </c>
      <c r="G120" s="15">
        <v>19.2</v>
      </c>
      <c r="H120" s="15">
        <v>210</v>
      </c>
      <c r="I120" s="15"/>
      <c r="J120" s="15">
        <v>253.95</v>
      </c>
      <c r="K120" s="15"/>
      <c r="L120" s="15">
        <v>253.95</v>
      </c>
      <c r="M120" s="15"/>
      <c r="N120" s="15">
        <v>4875.84</v>
      </c>
      <c r="O120" s="15"/>
      <c r="P120" s="15">
        <v>4875.84</v>
      </c>
    </row>
    <row r="121" spans="1:16" s="2" customFormat="1" ht="22.5" customHeight="1" x14ac:dyDescent="0.2">
      <c r="A121" s="13" t="s">
        <v>527</v>
      </c>
      <c r="B121" s="13" t="s">
        <v>162</v>
      </c>
      <c r="C121" s="13" t="s">
        <v>42</v>
      </c>
      <c r="D121" s="13" t="s">
        <v>49</v>
      </c>
      <c r="E121" s="13" t="s">
        <v>495</v>
      </c>
      <c r="F121" s="14" t="s">
        <v>477</v>
      </c>
      <c r="G121" s="15">
        <v>8</v>
      </c>
      <c r="H121" s="15">
        <v>500</v>
      </c>
      <c r="I121" s="15"/>
      <c r="J121" s="15">
        <v>604.65</v>
      </c>
      <c r="K121" s="15"/>
      <c r="L121" s="15">
        <v>604.65</v>
      </c>
      <c r="M121" s="15"/>
      <c r="N121" s="15">
        <v>4837.2</v>
      </c>
      <c r="O121" s="15"/>
      <c r="P121" s="15">
        <v>4837.2</v>
      </c>
    </row>
    <row r="122" spans="1:16" s="2" customFormat="1" ht="22.5" customHeight="1" x14ac:dyDescent="0.2">
      <c r="A122" s="13" t="s">
        <v>529</v>
      </c>
      <c r="B122" s="13" t="s">
        <v>181</v>
      </c>
      <c r="C122" s="13" t="s">
        <v>42</v>
      </c>
      <c r="D122" s="13" t="s">
        <v>243</v>
      </c>
      <c r="E122" s="13" t="s">
        <v>495</v>
      </c>
      <c r="F122" s="14" t="s">
        <v>477</v>
      </c>
      <c r="G122" s="15">
        <v>1</v>
      </c>
      <c r="H122" s="15">
        <v>665</v>
      </c>
      <c r="I122" s="15"/>
      <c r="J122" s="15">
        <v>804.18</v>
      </c>
      <c r="K122" s="15"/>
      <c r="L122" s="15">
        <v>804.18</v>
      </c>
      <c r="M122" s="15"/>
      <c r="N122" s="15">
        <v>804.18</v>
      </c>
      <c r="O122" s="15"/>
      <c r="P122" s="15">
        <v>804.18</v>
      </c>
    </row>
    <row r="123" spans="1:16" s="2" customFormat="1" ht="22.5" customHeight="1" x14ac:dyDescent="0.2">
      <c r="A123" s="13" t="s">
        <v>530</v>
      </c>
      <c r="B123" s="13" t="s">
        <v>180</v>
      </c>
      <c r="C123" s="13" t="s">
        <v>42</v>
      </c>
      <c r="D123" s="13" t="s">
        <v>434</v>
      </c>
      <c r="E123" s="13" t="s">
        <v>495</v>
      </c>
      <c r="F123" s="14" t="s">
        <v>477</v>
      </c>
      <c r="G123" s="15">
        <v>10</v>
      </c>
      <c r="H123" s="15">
        <v>200</v>
      </c>
      <c r="I123" s="15"/>
      <c r="J123" s="15">
        <v>241.86</v>
      </c>
      <c r="K123" s="15"/>
      <c r="L123" s="15">
        <v>241.86</v>
      </c>
      <c r="M123" s="15"/>
      <c r="N123" s="15">
        <v>2418.6</v>
      </c>
      <c r="O123" s="15"/>
      <c r="P123" s="15">
        <v>2418.6</v>
      </c>
    </row>
    <row r="124" spans="1:16" s="2" customFormat="1" ht="22.5" customHeight="1" x14ac:dyDescent="0.2">
      <c r="A124" s="10" t="s">
        <v>532</v>
      </c>
      <c r="B124" s="10" t="s">
        <v>245</v>
      </c>
      <c r="C124" s="10" t="s">
        <v>150</v>
      </c>
      <c r="D124" s="10" t="s">
        <v>528</v>
      </c>
      <c r="E124" s="10" t="s">
        <v>486</v>
      </c>
      <c r="F124" s="11" t="s">
        <v>112</v>
      </c>
      <c r="G124" s="12">
        <v>26.06</v>
      </c>
      <c r="H124" s="12">
        <v>342.66</v>
      </c>
      <c r="I124" s="12">
        <v>52.154866400000003</v>
      </c>
      <c r="J124" s="12">
        <v>12.44</v>
      </c>
      <c r="K124" s="12">
        <v>349.7751336</v>
      </c>
      <c r="L124" s="12">
        <v>414.37</v>
      </c>
      <c r="M124" s="12">
        <v>1359.155818384</v>
      </c>
      <c r="N124" s="12">
        <v>324.18639999999999</v>
      </c>
      <c r="O124" s="12">
        <v>9115.1377816200002</v>
      </c>
      <c r="P124" s="12">
        <v>10798.48</v>
      </c>
    </row>
    <row r="125" spans="1:16" s="2" customFormat="1" ht="22.5" customHeight="1" x14ac:dyDescent="0.2">
      <c r="A125" s="8" t="s">
        <v>241</v>
      </c>
      <c r="B125" s="8"/>
      <c r="C125" s="8"/>
      <c r="D125" s="8" t="s">
        <v>482</v>
      </c>
      <c r="E125" s="8"/>
      <c r="F125" s="8"/>
      <c r="G125" s="9"/>
      <c r="H125" s="9"/>
      <c r="I125" s="9"/>
      <c r="J125" s="9"/>
      <c r="K125" s="9"/>
      <c r="L125" s="9"/>
      <c r="M125" s="9"/>
      <c r="N125" s="9"/>
      <c r="O125" s="9"/>
      <c r="P125" s="9">
        <v>4654.97</v>
      </c>
    </row>
    <row r="126" spans="1:16" s="2" customFormat="1" ht="22.5" customHeight="1" x14ac:dyDescent="0.2">
      <c r="A126" s="13" t="s">
        <v>465</v>
      </c>
      <c r="B126" s="13" t="s">
        <v>185</v>
      </c>
      <c r="C126" s="13" t="s">
        <v>42</v>
      </c>
      <c r="D126" s="13" t="s">
        <v>405</v>
      </c>
      <c r="E126" s="13" t="s">
        <v>495</v>
      </c>
      <c r="F126" s="14" t="s">
        <v>510</v>
      </c>
      <c r="G126" s="15">
        <v>50</v>
      </c>
      <c r="H126" s="15">
        <v>30</v>
      </c>
      <c r="I126" s="15"/>
      <c r="J126" s="15">
        <v>36.270000000000003</v>
      </c>
      <c r="K126" s="15"/>
      <c r="L126" s="15">
        <v>36.270000000000003</v>
      </c>
      <c r="M126" s="15"/>
      <c r="N126" s="15">
        <v>1813.5</v>
      </c>
      <c r="O126" s="15"/>
      <c r="P126" s="15">
        <v>1813.5</v>
      </c>
    </row>
    <row r="127" spans="1:16" s="2" customFormat="1" ht="22.5" customHeight="1" x14ac:dyDescent="0.2">
      <c r="A127" s="13" t="s">
        <v>466</v>
      </c>
      <c r="B127" s="13" t="s">
        <v>184</v>
      </c>
      <c r="C127" s="13" t="s">
        <v>42</v>
      </c>
      <c r="D127" s="13" t="s">
        <v>301</v>
      </c>
      <c r="E127" s="13" t="s">
        <v>495</v>
      </c>
      <c r="F127" s="14" t="s">
        <v>154</v>
      </c>
      <c r="G127" s="15">
        <v>8</v>
      </c>
      <c r="H127" s="15">
        <v>30</v>
      </c>
      <c r="I127" s="15"/>
      <c r="J127" s="15">
        <v>36.270000000000003</v>
      </c>
      <c r="K127" s="15"/>
      <c r="L127" s="15">
        <v>36.270000000000003</v>
      </c>
      <c r="M127" s="15"/>
      <c r="N127" s="15">
        <v>290.16000000000003</v>
      </c>
      <c r="O127" s="15"/>
      <c r="P127" s="15">
        <v>290.16000000000003</v>
      </c>
    </row>
    <row r="128" spans="1:16" s="2" customFormat="1" ht="22.5" customHeight="1" x14ac:dyDescent="0.2">
      <c r="A128" s="13" t="s">
        <v>467</v>
      </c>
      <c r="B128" s="13" t="s">
        <v>182</v>
      </c>
      <c r="C128" s="13" t="s">
        <v>42</v>
      </c>
      <c r="D128" s="13" t="s">
        <v>306</v>
      </c>
      <c r="E128" s="13" t="s">
        <v>495</v>
      </c>
      <c r="F128" s="14" t="s">
        <v>477</v>
      </c>
      <c r="G128" s="15">
        <v>4</v>
      </c>
      <c r="H128" s="15">
        <v>150</v>
      </c>
      <c r="I128" s="15"/>
      <c r="J128" s="15">
        <v>181.39</v>
      </c>
      <c r="K128" s="15"/>
      <c r="L128" s="15">
        <v>181.39</v>
      </c>
      <c r="M128" s="15"/>
      <c r="N128" s="15">
        <v>725.56</v>
      </c>
      <c r="O128" s="15"/>
      <c r="P128" s="15">
        <v>725.56</v>
      </c>
    </row>
    <row r="129" spans="1:16" s="2" customFormat="1" ht="22.5" customHeight="1" x14ac:dyDescent="0.2">
      <c r="A129" s="13" t="s">
        <v>468</v>
      </c>
      <c r="B129" s="13" t="s">
        <v>183</v>
      </c>
      <c r="C129" s="13" t="s">
        <v>42</v>
      </c>
      <c r="D129" s="13" t="s">
        <v>261</v>
      </c>
      <c r="E129" s="13" t="s">
        <v>495</v>
      </c>
      <c r="F129" s="14" t="s">
        <v>115</v>
      </c>
      <c r="G129" s="15">
        <v>40</v>
      </c>
      <c r="H129" s="15">
        <v>5</v>
      </c>
      <c r="I129" s="15"/>
      <c r="J129" s="15">
        <v>6.04</v>
      </c>
      <c r="K129" s="15"/>
      <c r="L129" s="15">
        <v>6.04</v>
      </c>
      <c r="M129" s="15"/>
      <c r="N129" s="15">
        <v>241.6</v>
      </c>
      <c r="O129" s="15"/>
      <c r="P129" s="15">
        <v>241.6</v>
      </c>
    </row>
    <row r="130" spans="1:16" s="2" customFormat="1" ht="22.5" customHeight="1" x14ac:dyDescent="0.2">
      <c r="A130" s="13" t="s">
        <v>470</v>
      </c>
      <c r="B130" s="13" t="s">
        <v>188</v>
      </c>
      <c r="C130" s="13" t="s">
        <v>42</v>
      </c>
      <c r="D130" s="13" t="s">
        <v>269</v>
      </c>
      <c r="E130" s="13" t="s">
        <v>495</v>
      </c>
      <c r="F130" s="14" t="s">
        <v>477</v>
      </c>
      <c r="G130" s="15">
        <v>5</v>
      </c>
      <c r="H130" s="15">
        <v>25</v>
      </c>
      <c r="I130" s="15"/>
      <c r="J130" s="15">
        <v>30.23</v>
      </c>
      <c r="K130" s="15"/>
      <c r="L130" s="15">
        <v>30.23</v>
      </c>
      <c r="M130" s="15"/>
      <c r="N130" s="15">
        <v>151.15</v>
      </c>
      <c r="O130" s="15"/>
      <c r="P130" s="15">
        <v>151.15</v>
      </c>
    </row>
    <row r="131" spans="1:16" s="2" customFormat="1" ht="22.5" customHeight="1" x14ac:dyDescent="0.2">
      <c r="A131" s="13" t="s">
        <v>471</v>
      </c>
      <c r="B131" s="13" t="s">
        <v>187</v>
      </c>
      <c r="C131" s="13" t="s">
        <v>42</v>
      </c>
      <c r="D131" s="13" t="s">
        <v>363</v>
      </c>
      <c r="E131" s="13" t="s">
        <v>495</v>
      </c>
      <c r="F131" s="14" t="s">
        <v>92</v>
      </c>
      <c r="G131" s="15">
        <v>5</v>
      </c>
      <c r="H131" s="15">
        <v>13</v>
      </c>
      <c r="I131" s="15"/>
      <c r="J131" s="15">
        <v>15.72</v>
      </c>
      <c r="K131" s="15"/>
      <c r="L131" s="15">
        <v>15.72</v>
      </c>
      <c r="M131" s="15"/>
      <c r="N131" s="15">
        <v>78.599999999999994</v>
      </c>
      <c r="O131" s="15"/>
      <c r="P131" s="15">
        <v>78.599999999999994</v>
      </c>
    </row>
    <row r="132" spans="1:16" s="2" customFormat="1" ht="22.5" customHeight="1" x14ac:dyDescent="0.2">
      <c r="A132" s="13" t="s">
        <v>472</v>
      </c>
      <c r="B132" s="13" t="s">
        <v>197</v>
      </c>
      <c r="C132" s="13" t="s">
        <v>42</v>
      </c>
      <c r="D132" s="13" t="s">
        <v>31</v>
      </c>
      <c r="E132" s="13" t="s">
        <v>495</v>
      </c>
      <c r="F132" s="14" t="s">
        <v>477</v>
      </c>
      <c r="G132" s="15">
        <v>1</v>
      </c>
      <c r="H132" s="15">
        <v>300</v>
      </c>
      <c r="I132" s="15"/>
      <c r="J132" s="15">
        <v>362.79</v>
      </c>
      <c r="K132" s="15"/>
      <c r="L132" s="15">
        <v>362.79</v>
      </c>
      <c r="M132" s="15"/>
      <c r="N132" s="15">
        <v>362.79</v>
      </c>
      <c r="O132" s="15"/>
      <c r="P132" s="15">
        <v>362.79</v>
      </c>
    </row>
    <row r="133" spans="1:16" s="2" customFormat="1" ht="22.5" customHeight="1" x14ac:dyDescent="0.2">
      <c r="A133" s="13" t="s">
        <v>473</v>
      </c>
      <c r="B133" s="13" t="s">
        <v>198</v>
      </c>
      <c r="C133" s="13" t="s">
        <v>42</v>
      </c>
      <c r="D133" s="13" t="s">
        <v>506</v>
      </c>
      <c r="E133" s="13" t="s">
        <v>495</v>
      </c>
      <c r="F133" s="14" t="s">
        <v>477</v>
      </c>
      <c r="G133" s="15">
        <v>8</v>
      </c>
      <c r="H133" s="15">
        <v>40</v>
      </c>
      <c r="I133" s="15"/>
      <c r="J133" s="15">
        <v>48.37</v>
      </c>
      <c r="K133" s="15"/>
      <c r="L133" s="15">
        <v>48.37</v>
      </c>
      <c r="M133" s="15"/>
      <c r="N133" s="15">
        <v>386.96</v>
      </c>
      <c r="O133" s="15"/>
      <c r="P133" s="15">
        <v>386.96</v>
      </c>
    </row>
    <row r="134" spans="1:16" s="2" customFormat="1" ht="22.5" customHeight="1" x14ac:dyDescent="0.2">
      <c r="A134" s="13" t="s">
        <v>474</v>
      </c>
      <c r="B134" s="13" t="s">
        <v>199</v>
      </c>
      <c r="C134" s="13" t="s">
        <v>42</v>
      </c>
      <c r="D134" s="13" t="s">
        <v>240</v>
      </c>
      <c r="E134" s="13" t="s">
        <v>495</v>
      </c>
      <c r="F134" s="14" t="s">
        <v>477</v>
      </c>
      <c r="G134" s="15">
        <v>5</v>
      </c>
      <c r="H134" s="15">
        <v>100</v>
      </c>
      <c r="I134" s="15"/>
      <c r="J134" s="15">
        <v>120.93</v>
      </c>
      <c r="K134" s="15"/>
      <c r="L134" s="15">
        <v>120.93</v>
      </c>
      <c r="M134" s="15"/>
      <c r="N134" s="15">
        <v>604.65</v>
      </c>
      <c r="O134" s="15"/>
      <c r="P134" s="15">
        <v>604.65</v>
      </c>
    </row>
    <row r="135" spans="1:16" s="2" customFormat="1" ht="22.5" customHeight="1" x14ac:dyDescent="0.2">
      <c r="A135" s="8" t="s">
        <v>242</v>
      </c>
      <c r="B135" s="8"/>
      <c r="C135" s="8"/>
      <c r="D135" s="8" t="s">
        <v>476</v>
      </c>
      <c r="E135" s="8"/>
      <c r="F135" s="8"/>
      <c r="G135" s="9"/>
      <c r="H135" s="9"/>
      <c r="I135" s="9"/>
      <c r="J135" s="9"/>
      <c r="K135" s="9"/>
      <c r="L135" s="9"/>
      <c r="M135" s="9"/>
      <c r="N135" s="9"/>
      <c r="O135" s="9"/>
      <c r="P135" s="9">
        <v>36296.6</v>
      </c>
    </row>
    <row r="136" spans="1:16" s="2" customFormat="1" ht="37.5" customHeight="1" x14ac:dyDescent="0.2">
      <c r="A136" s="10" t="s">
        <v>365</v>
      </c>
      <c r="B136" s="10" t="s">
        <v>255</v>
      </c>
      <c r="C136" s="10" t="s">
        <v>150</v>
      </c>
      <c r="D136" s="10" t="s">
        <v>124</v>
      </c>
      <c r="E136" s="10" t="s">
        <v>505</v>
      </c>
      <c r="F136" s="11" t="s">
        <v>262</v>
      </c>
      <c r="G136" s="12">
        <v>1</v>
      </c>
      <c r="H136" s="12">
        <v>77.739999999999995</v>
      </c>
      <c r="I136" s="12">
        <v>26.382510849999999</v>
      </c>
      <c r="J136" s="12">
        <v>6.8</v>
      </c>
      <c r="K136" s="12">
        <v>60.827489149999998</v>
      </c>
      <c r="L136" s="12">
        <v>94.01</v>
      </c>
      <c r="M136" s="12">
        <v>26.382510849999999</v>
      </c>
      <c r="N136" s="12">
        <v>6.8</v>
      </c>
      <c r="O136" s="12">
        <v>60.827489149999998</v>
      </c>
      <c r="P136" s="12">
        <v>94.01</v>
      </c>
    </row>
    <row r="137" spans="1:16" s="2" customFormat="1" ht="37.5" customHeight="1" x14ac:dyDescent="0.2">
      <c r="A137" s="10" t="s">
        <v>366</v>
      </c>
      <c r="B137" s="10" t="s">
        <v>256</v>
      </c>
      <c r="C137" s="10" t="s">
        <v>150</v>
      </c>
      <c r="D137" s="10" t="s">
        <v>274</v>
      </c>
      <c r="E137" s="10" t="s">
        <v>505</v>
      </c>
      <c r="F137" s="11" t="s">
        <v>262</v>
      </c>
      <c r="G137" s="12">
        <v>2</v>
      </c>
      <c r="H137" s="12">
        <v>169.06</v>
      </c>
      <c r="I137" s="12">
        <v>27.3602077</v>
      </c>
      <c r="J137" s="12">
        <v>7.05</v>
      </c>
      <c r="K137" s="12">
        <v>170.0297923</v>
      </c>
      <c r="L137" s="12">
        <v>204.44</v>
      </c>
      <c r="M137" s="12">
        <v>54.7204154</v>
      </c>
      <c r="N137" s="12">
        <v>14.1</v>
      </c>
      <c r="O137" s="12">
        <v>340.05958459999999</v>
      </c>
      <c r="P137" s="12">
        <v>408.88</v>
      </c>
    </row>
    <row r="138" spans="1:16" s="2" customFormat="1" ht="37.5" customHeight="1" x14ac:dyDescent="0.2">
      <c r="A138" s="10" t="s">
        <v>367</v>
      </c>
      <c r="B138" s="10" t="s">
        <v>50</v>
      </c>
      <c r="C138" s="10" t="s">
        <v>150</v>
      </c>
      <c r="D138" s="10" t="s">
        <v>508</v>
      </c>
      <c r="E138" s="10" t="s">
        <v>505</v>
      </c>
      <c r="F138" s="11" t="s">
        <v>262</v>
      </c>
      <c r="G138" s="12">
        <v>1</v>
      </c>
      <c r="H138" s="12">
        <v>199.35</v>
      </c>
      <c r="I138" s="12">
        <v>28.32790455</v>
      </c>
      <c r="J138" s="12">
        <v>7.3</v>
      </c>
      <c r="K138" s="12">
        <v>205.44209545000001</v>
      </c>
      <c r="L138" s="12">
        <v>241.07</v>
      </c>
      <c r="M138" s="12">
        <v>28.32790455</v>
      </c>
      <c r="N138" s="12">
        <v>7.3</v>
      </c>
      <c r="O138" s="12">
        <v>205.44209545000001</v>
      </c>
      <c r="P138" s="12">
        <v>241.07</v>
      </c>
    </row>
    <row r="139" spans="1:16" s="2" customFormat="1" ht="37.5" customHeight="1" x14ac:dyDescent="0.2">
      <c r="A139" s="10" t="s">
        <v>368</v>
      </c>
      <c r="B139" s="10" t="s">
        <v>518</v>
      </c>
      <c r="C139" s="10" t="s">
        <v>150</v>
      </c>
      <c r="D139" s="10" t="s">
        <v>332</v>
      </c>
      <c r="E139" s="10" t="s">
        <v>505</v>
      </c>
      <c r="F139" s="11" t="s">
        <v>262</v>
      </c>
      <c r="G139" s="12">
        <v>4</v>
      </c>
      <c r="H139" s="12">
        <v>278.68</v>
      </c>
      <c r="I139" s="12">
        <v>61.628394900000004</v>
      </c>
      <c r="J139" s="12">
        <v>16.32</v>
      </c>
      <c r="K139" s="12">
        <v>259.05160510000002</v>
      </c>
      <c r="L139" s="12">
        <v>337</v>
      </c>
      <c r="M139" s="12">
        <v>246.51357960000001</v>
      </c>
      <c r="N139" s="12">
        <v>65.28</v>
      </c>
      <c r="O139" s="12">
        <v>1036.2064204000001</v>
      </c>
      <c r="P139" s="12">
        <v>1348</v>
      </c>
    </row>
    <row r="140" spans="1:16" s="2" customFormat="1" ht="22.5" customHeight="1" x14ac:dyDescent="0.2">
      <c r="A140" s="10" t="s">
        <v>369</v>
      </c>
      <c r="B140" s="10" t="s">
        <v>414</v>
      </c>
      <c r="C140" s="10" t="s">
        <v>150</v>
      </c>
      <c r="D140" s="10" t="s">
        <v>291</v>
      </c>
      <c r="E140" s="10" t="s">
        <v>505</v>
      </c>
      <c r="F140" s="11" t="s">
        <v>262</v>
      </c>
      <c r="G140" s="12">
        <v>1</v>
      </c>
      <c r="H140" s="12">
        <v>328.13</v>
      </c>
      <c r="I140" s="12">
        <v>26.761028799999998</v>
      </c>
      <c r="J140" s="12">
        <v>6.89</v>
      </c>
      <c r="K140" s="12">
        <v>363.14897120000001</v>
      </c>
      <c r="L140" s="12">
        <v>396.8</v>
      </c>
      <c r="M140" s="12">
        <v>26.761028799999998</v>
      </c>
      <c r="N140" s="12">
        <v>6.89</v>
      </c>
      <c r="O140" s="12">
        <v>363.14897120000001</v>
      </c>
      <c r="P140" s="12">
        <v>396.8</v>
      </c>
    </row>
    <row r="141" spans="1:16" s="2" customFormat="1" ht="45" customHeight="1" x14ac:dyDescent="0.2">
      <c r="A141" s="10" t="s">
        <v>372</v>
      </c>
      <c r="B141" s="10" t="s">
        <v>63</v>
      </c>
      <c r="C141" s="10" t="s">
        <v>150</v>
      </c>
      <c r="D141" s="10" t="s">
        <v>469</v>
      </c>
      <c r="E141" s="10" t="s">
        <v>487</v>
      </c>
      <c r="F141" s="11" t="s">
        <v>262</v>
      </c>
      <c r="G141" s="12">
        <v>4</v>
      </c>
      <c r="H141" s="12">
        <v>1020.3</v>
      </c>
      <c r="I141" s="12">
        <v>117.130751</v>
      </c>
      <c r="J141" s="12">
        <v>30.27</v>
      </c>
      <c r="K141" s="12">
        <v>1086.439249</v>
      </c>
      <c r="L141" s="12">
        <v>1233.8399999999999</v>
      </c>
      <c r="M141" s="12">
        <v>468.52300400000001</v>
      </c>
      <c r="N141" s="12">
        <v>121.08</v>
      </c>
      <c r="O141" s="12">
        <v>4345.7569960000001</v>
      </c>
      <c r="P141" s="12">
        <v>4935.3599999999997</v>
      </c>
    </row>
    <row r="142" spans="1:16" s="2" customFormat="1" ht="30" customHeight="1" x14ac:dyDescent="0.2">
      <c r="A142" s="10" t="s">
        <v>374</v>
      </c>
      <c r="B142" s="10" t="s">
        <v>277</v>
      </c>
      <c r="C142" s="10" t="s">
        <v>150</v>
      </c>
      <c r="D142" s="10" t="s">
        <v>451</v>
      </c>
      <c r="E142" s="10" t="s">
        <v>138</v>
      </c>
      <c r="F142" s="11" t="s">
        <v>262</v>
      </c>
      <c r="G142" s="12">
        <v>4</v>
      </c>
      <c r="H142" s="12">
        <v>440</v>
      </c>
      <c r="I142" s="12">
        <v>0</v>
      </c>
      <c r="J142" s="12">
        <v>0</v>
      </c>
      <c r="K142" s="12">
        <v>532.09</v>
      </c>
      <c r="L142" s="12">
        <v>532.09</v>
      </c>
      <c r="M142" s="12">
        <v>0</v>
      </c>
      <c r="N142" s="12">
        <v>0</v>
      </c>
      <c r="O142" s="12">
        <v>2128.36</v>
      </c>
      <c r="P142" s="12">
        <v>2128.36</v>
      </c>
    </row>
    <row r="143" spans="1:16" s="2" customFormat="1" ht="60" customHeight="1" x14ac:dyDescent="0.2">
      <c r="A143" s="10" t="s">
        <v>376</v>
      </c>
      <c r="B143" s="10" t="s">
        <v>165</v>
      </c>
      <c r="C143" s="10" t="s">
        <v>150</v>
      </c>
      <c r="D143" s="10" t="s">
        <v>139</v>
      </c>
      <c r="E143" s="10" t="s">
        <v>513</v>
      </c>
      <c r="F143" s="11" t="s">
        <v>262</v>
      </c>
      <c r="G143" s="12">
        <v>1</v>
      </c>
      <c r="H143" s="12">
        <v>667.79</v>
      </c>
      <c r="I143" s="12">
        <v>145.79027731720001</v>
      </c>
      <c r="J143" s="12">
        <v>44.3</v>
      </c>
      <c r="K143" s="12">
        <v>617.45972268000003</v>
      </c>
      <c r="L143" s="12">
        <v>807.55</v>
      </c>
      <c r="M143" s="12">
        <v>145.79027731720001</v>
      </c>
      <c r="N143" s="12">
        <v>44.3</v>
      </c>
      <c r="O143" s="12">
        <v>617.45972268000003</v>
      </c>
      <c r="P143" s="12">
        <v>807.55</v>
      </c>
    </row>
    <row r="144" spans="1:16" s="2" customFormat="1" ht="22.5" customHeight="1" x14ac:dyDescent="0.2">
      <c r="A144" s="10" t="s">
        <v>378</v>
      </c>
      <c r="B144" s="10" t="s">
        <v>328</v>
      </c>
      <c r="C144" s="10" t="s">
        <v>150</v>
      </c>
      <c r="D144" s="10" t="s">
        <v>491</v>
      </c>
      <c r="E144" s="10" t="s">
        <v>487</v>
      </c>
      <c r="F144" s="11" t="s">
        <v>262</v>
      </c>
      <c r="G144" s="12">
        <v>1</v>
      </c>
      <c r="H144" s="12">
        <v>136.93</v>
      </c>
      <c r="I144" s="12">
        <v>10.036635800000001</v>
      </c>
      <c r="J144" s="12">
        <v>2.57</v>
      </c>
      <c r="K144" s="12">
        <v>152.97336419999999</v>
      </c>
      <c r="L144" s="12">
        <v>165.58</v>
      </c>
      <c r="M144" s="12">
        <v>10.036635800000001</v>
      </c>
      <c r="N144" s="12">
        <v>2.57</v>
      </c>
      <c r="O144" s="12">
        <v>152.97336419999999</v>
      </c>
      <c r="P144" s="12">
        <v>165.58</v>
      </c>
    </row>
    <row r="145" spans="1:16" s="2" customFormat="1" ht="22.5" customHeight="1" x14ac:dyDescent="0.2">
      <c r="A145" s="10" t="s">
        <v>413</v>
      </c>
      <c r="B145" s="10" t="s">
        <v>152</v>
      </c>
      <c r="C145" s="10" t="s">
        <v>150</v>
      </c>
      <c r="D145" s="10" t="s">
        <v>334</v>
      </c>
      <c r="E145" s="10" t="s">
        <v>487</v>
      </c>
      <c r="F145" s="11" t="s">
        <v>262</v>
      </c>
      <c r="G145" s="12">
        <v>2</v>
      </c>
      <c r="H145" s="12">
        <v>148.47</v>
      </c>
      <c r="I145" s="12">
        <v>16.748735</v>
      </c>
      <c r="J145" s="12">
        <v>4.32</v>
      </c>
      <c r="K145" s="12">
        <v>158.47126499999999</v>
      </c>
      <c r="L145" s="12">
        <v>179.54</v>
      </c>
      <c r="M145" s="12">
        <v>33.49747</v>
      </c>
      <c r="N145" s="12">
        <v>8.64</v>
      </c>
      <c r="O145" s="12">
        <v>316.94252999999998</v>
      </c>
      <c r="P145" s="12">
        <v>359.08</v>
      </c>
    </row>
    <row r="146" spans="1:16" s="2" customFormat="1" ht="22.5" customHeight="1" x14ac:dyDescent="0.2">
      <c r="A146" s="13" t="s">
        <v>415</v>
      </c>
      <c r="B146" s="13" t="s">
        <v>220</v>
      </c>
      <c r="C146" s="13" t="s">
        <v>42</v>
      </c>
      <c r="D146" s="13" t="s">
        <v>300</v>
      </c>
      <c r="E146" s="13" t="s">
        <v>495</v>
      </c>
      <c r="F146" s="14" t="s">
        <v>262</v>
      </c>
      <c r="G146" s="15">
        <v>5</v>
      </c>
      <c r="H146" s="15">
        <v>18.899999999999999</v>
      </c>
      <c r="I146" s="15"/>
      <c r="J146" s="15">
        <v>22.85</v>
      </c>
      <c r="K146" s="15"/>
      <c r="L146" s="15">
        <v>22.85</v>
      </c>
      <c r="M146" s="15"/>
      <c r="N146" s="15">
        <v>114.25</v>
      </c>
      <c r="O146" s="15"/>
      <c r="P146" s="15">
        <v>114.25</v>
      </c>
    </row>
    <row r="147" spans="1:16" s="2" customFormat="1" ht="22.5" customHeight="1" x14ac:dyDescent="0.2">
      <c r="A147" s="13" t="s">
        <v>415</v>
      </c>
      <c r="B147" s="13" t="s">
        <v>209</v>
      </c>
      <c r="C147" s="13" t="s">
        <v>42</v>
      </c>
      <c r="D147" s="13" t="s">
        <v>320</v>
      </c>
      <c r="E147" s="13" t="s">
        <v>495</v>
      </c>
      <c r="F147" s="14" t="s">
        <v>262</v>
      </c>
      <c r="G147" s="15">
        <v>4</v>
      </c>
      <c r="H147" s="15">
        <v>35</v>
      </c>
      <c r="I147" s="15"/>
      <c r="J147" s="15">
        <v>42.32</v>
      </c>
      <c r="K147" s="15"/>
      <c r="L147" s="15">
        <v>42.32</v>
      </c>
      <c r="M147" s="15"/>
      <c r="N147" s="15">
        <v>169.28</v>
      </c>
      <c r="O147" s="15"/>
      <c r="P147" s="15">
        <v>169.28</v>
      </c>
    </row>
    <row r="148" spans="1:16" s="2" customFormat="1" ht="22.5" customHeight="1" x14ac:dyDescent="0.2">
      <c r="A148" s="13" t="s">
        <v>415</v>
      </c>
      <c r="B148" s="13" t="s">
        <v>207</v>
      </c>
      <c r="C148" s="13" t="s">
        <v>42</v>
      </c>
      <c r="D148" s="13" t="s">
        <v>38</v>
      </c>
      <c r="E148" s="13" t="s">
        <v>495</v>
      </c>
      <c r="F148" s="14" t="s">
        <v>262</v>
      </c>
      <c r="G148" s="15">
        <v>3</v>
      </c>
      <c r="H148" s="15">
        <v>19.899999999999999</v>
      </c>
      <c r="I148" s="15"/>
      <c r="J148" s="15">
        <v>24.06</v>
      </c>
      <c r="K148" s="15"/>
      <c r="L148" s="15">
        <v>24.06</v>
      </c>
      <c r="M148" s="15"/>
      <c r="N148" s="15">
        <v>72.180000000000007</v>
      </c>
      <c r="O148" s="15"/>
      <c r="P148" s="15">
        <v>72.180000000000007</v>
      </c>
    </row>
    <row r="149" spans="1:16" s="2" customFormat="1" ht="22.5" customHeight="1" x14ac:dyDescent="0.2">
      <c r="A149" s="13" t="s">
        <v>415</v>
      </c>
      <c r="B149" s="13" t="s">
        <v>206</v>
      </c>
      <c r="C149" s="13" t="s">
        <v>42</v>
      </c>
      <c r="D149" s="13" t="s">
        <v>541</v>
      </c>
      <c r="E149" s="13" t="s">
        <v>495</v>
      </c>
      <c r="F149" s="14" t="s">
        <v>262</v>
      </c>
      <c r="G149" s="15">
        <v>10</v>
      </c>
      <c r="H149" s="15">
        <v>15</v>
      </c>
      <c r="I149" s="15"/>
      <c r="J149" s="15">
        <v>18.13</v>
      </c>
      <c r="K149" s="15"/>
      <c r="L149" s="15">
        <v>18.13</v>
      </c>
      <c r="M149" s="15"/>
      <c r="N149" s="15">
        <v>181.3</v>
      </c>
      <c r="O149" s="15"/>
      <c r="P149" s="15">
        <v>181.3</v>
      </c>
    </row>
    <row r="150" spans="1:16" s="2" customFormat="1" ht="22.5" customHeight="1" x14ac:dyDescent="0.2">
      <c r="A150" s="13" t="s">
        <v>415</v>
      </c>
      <c r="B150" s="13" t="s">
        <v>205</v>
      </c>
      <c r="C150" s="13" t="s">
        <v>42</v>
      </c>
      <c r="D150" s="13" t="s">
        <v>454</v>
      </c>
      <c r="E150" s="13" t="s">
        <v>495</v>
      </c>
      <c r="F150" s="14" t="s">
        <v>262</v>
      </c>
      <c r="G150" s="15">
        <v>14</v>
      </c>
      <c r="H150" s="15">
        <v>15</v>
      </c>
      <c r="I150" s="15"/>
      <c r="J150" s="15">
        <v>18.13</v>
      </c>
      <c r="K150" s="15"/>
      <c r="L150" s="15">
        <v>18.13</v>
      </c>
      <c r="M150" s="15"/>
      <c r="N150" s="15">
        <v>253.82</v>
      </c>
      <c r="O150" s="15"/>
      <c r="P150" s="15">
        <v>253.82</v>
      </c>
    </row>
    <row r="151" spans="1:16" s="2" customFormat="1" ht="22.5" customHeight="1" x14ac:dyDescent="0.2">
      <c r="A151" s="13" t="s">
        <v>415</v>
      </c>
      <c r="B151" s="13" t="s">
        <v>204</v>
      </c>
      <c r="C151" s="13" t="s">
        <v>42</v>
      </c>
      <c r="D151" s="13" t="s">
        <v>526</v>
      </c>
      <c r="E151" s="13" t="s">
        <v>495</v>
      </c>
      <c r="F151" s="14" t="s">
        <v>262</v>
      </c>
      <c r="G151" s="15">
        <v>4</v>
      </c>
      <c r="H151" s="15">
        <v>110</v>
      </c>
      <c r="I151" s="15"/>
      <c r="J151" s="15">
        <v>133.02000000000001</v>
      </c>
      <c r="K151" s="15"/>
      <c r="L151" s="15">
        <v>133.02000000000001</v>
      </c>
      <c r="M151" s="15"/>
      <c r="N151" s="15">
        <v>532.08000000000004</v>
      </c>
      <c r="O151" s="15"/>
      <c r="P151" s="15">
        <v>532.08000000000004</v>
      </c>
    </row>
    <row r="152" spans="1:16" s="2" customFormat="1" ht="22.5" customHeight="1" x14ac:dyDescent="0.2">
      <c r="A152" s="13" t="s">
        <v>415</v>
      </c>
      <c r="B152" s="13" t="s">
        <v>202</v>
      </c>
      <c r="C152" s="13" t="s">
        <v>42</v>
      </c>
      <c r="D152" s="13" t="s">
        <v>292</v>
      </c>
      <c r="E152" s="13" t="s">
        <v>495</v>
      </c>
      <c r="F152" s="14" t="s">
        <v>262</v>
      </c>
      <c r="G152" s="15">
        <v>1</v>
      </c>
      <c r="H152" s="15">
        <v>840</v>
      </c>
      <c r="I152" s="15"/>
      <c r="J152" s="15">
        <v>1015.81</v>
      </c>
      <c r="K152" s="15"/>
      <c r="L152" s="15">
        <v>1015.81</v>
      </c>
      <c r="M152" s="15"/>
      <c r="N152" s="15">
        <v>1015.81</v>
      </c>
      <c r="O152" s="15"/>
      <c r="P152" s="15">
        <v>1015.81</v>
      </c>
    </row>
    <row r="153" spans="1:16" s="2" customFormat="1" ht="30" customHeight="1" x14ac:dyDescent="0.2">
      <c r="A153" s="10" t="s">
        <v>416</v>
      </c>
      <c r="B153" s="10" t="s">
        <v>385</v>
      </c>
      <c r="C153" s="10" t="s">
        <v>150</v>
      </c>
      <c r="D153" s="10" t="s">
        <v>324</v>
      </c>
      <c r="E153" s="10" t="s">
        <v>370</v>
      </c>
      <c r="F153" s="11" t="s">
        <v>262</v>
      </c>
      <c r="G153" s="12">
        <v>30</v>
      </c>
      <c r="H153" s="12">
        <v>11.24</v>
      </c>
      <c r="I153" s="12">
        <v>3.2070121536</v>
      </c>
      <c r="J153" s="12">
        <v>0.81</v>
      </c>
      <c r="K153" s="12">
        <v>9.5729878500000005</v>
      </c>
      <c r="L153" s="12">
        <v>13.59</v>
      </c>
      <c r="M153" s="12">
        <v>96.210364608000006</v>
      </c>
      <c r="N153" s="12">
        <v>24.3</v>
      </c>
      <c r="O153" s="12">
        <v>287.18963538999998</v>
      </c>
      <c r="P153" s="12">
        <v>407.7</v>
      </c>
    </row>
    <row r="154" spans="1:16" s="2" customFormat="1" ht="30" customHeight="1" x14ac:dyDescent="0.2">
      <c r="A154" s="10" t="s">
        <v>419</v>
      </c>
      <c r="B154" s="10" t="s">
        <v>126</v>
      </c>
      <c r="C154" s="10" t="s">
        <v>150</v>
      </c>
      <c r="D154" s="10" t="s">
        <v>246</v>
      </c>
      <c r="E154" s="10" t="s">
        <v>505</v>
      </c>
      <c r="F154" s="11" t="s">
        <v>262</v>
      </c>
      <c r="G154" s="12">
        <v>6</v>
      </c>
      <c r="H154" s="12">
        <v>7.69</v>
      </c>
      <c r="I154" s="12">
        <v>5.0173975000000004</v>
      </c>
      <c r="J154" s="12">
        <v>1.28</v>
      </c>
      <c r="K154" s="12">
        <v>2.9926024999999998</v>
      </c>
      <c r="L154" s="12">
        <v>9.2899999999999991</v>
      </c>
      <c r="M154" s="12">
        <v>30.104385000000001</v>
      </c>
      <c r="N154" s="12">
        <v>7.68</v>
      </c>
      <c r="O154" s="12">
        <v>17.955615000000002</v>
      </c>
      <c r="P154" s="12">
        <v>55.74</v>
      </c>
    </row>
    <row r="155" spans="1:16" s="2" customFormat="1" ht="30" customHeight="1" x14ac:dyDescent="0.2">
      <c r="A155" s="10" t="s">
        <v>421</v>
      </c>
      <c r="B155" s="10" t="s">
        <v>357</v>
      </c>
      <c r="C155" s="10" t="s">
        <v>150</v>
      </c>
      <c r="D155" s="10" t="s">
        <v>119</v>
      </c>
      <c r="E155" s="10" t="s">
        <v>370</v>
      </c>
      <c r="F155" s="11" t="s">
        <v>262</v>
      </c>
      <c r="G155" s="12">
        <v>6</v>
      </c>
      <c r="H155" s="12">
        <v>30.27</v>
      </c>
      <c r="I155" s="12">
        <v>16.806175805599999</v>
      </c>
      <c r="J155" s="12">
        <v>4.3</v>
      </c>
      <c r="K155" s="12">
        <v>15.49382419</v>
      </c>
      <c r="L155" s="12">
        <v>36.6</v>
      </c>
      <c r="M155" s="12">
        <v>100.83705483360001</v>
      </c>
      <c r="N155" s="12">
        <v>25.8</v>
      </c>
      <c r="O155" s="12">
        <v>92.962945169999998</v>
      </c>
      <c r="P155" s="12">
        <v>219.6</v>
      </c>
    </row>
    <row r="156" spans="1:16" s="2" customFormat="1" ht="45" customHeight="1" x14ac:dyDescent="0.2">
      <c r="A156" s="10" t="s">
        <v>424</v>
      </c>
      <c r="B156" s="10" t="s">
        <v>364</v>
      </c>
      <c r="C156" s="10" t="s">
        <v>150</v>
      </c>
      <c r="D156" s="10" t="s">
        <v>288</v>
      </c>
      <c r="E156" s="10" t="s">
        <v>505</v>
      </c>
      <c r="F156" s="11" t="s">
        <v>262</v>
      </c>
      <c r="G156" s="12">
        <v>15</v>
      </c>
      <c r="H156" s="12">
        <v>22.98</v>
      </c>
      <c r="I156" s="12">
        <v>7.7157921500000004</v>
      </c>
      <c r="J156" s="12">
        <v>1.99</v>
      </c>
      <c r="K156" s="12">
        <v>18.074207850000001</v>
      </c>
      <c r="L156" s="12">
        <v>27.78</v>
      </c>
      <c r="M156" s="12">
        <v>115.73688224999999</v>
      </c>
      <c r="N156" s="12">
        <v>29.85</v>
      </c>
      <c r="O156" s="12">
        <v>271.11311775000001</v>
      </c>
      <c r="P156" s="12">
        <v>416.7</v>
      </c>
    </row>
    <row r="157" spans="1:16" s="2" customFormat="1" ht="22.5" customHeight="1" x14ac:dyDescent="0.2">
      <c r="A157" s="13" t="s">
        <v>426</v>
      </c>
      <c r="B157" s="13" t="s">
        <v>222</v>
      </c>
      <c r="C157" s="13" t="s">
        <v>42</v>
      </c>
      <c r="D157" s="13" t="s">
        <v>535</v>
      </c>
      <c r="E157" s="13" t="s">
        <v>495</v>
      </c>
      <c r="F157" s="14" t="s">
        <v>262</v>
      </c>
      <c r="G157" s="15">
        <v>5</v>
      </c>
      <c r="H157" s="15">
        <v>115</v>
      </c>
      <c r="I157" s="15"/>
      <c r="J157" s="15">
        <v>139.06</v>
      </c>
      <c r="K157" s="15"/>
      <c r="L157" s="15">
        <v>139.06</v>
      </c>
      <c r="M157" s="15"/>
      <c r="N157" s="15">
        <v>695.3</v>
      </c>
      <c r="O157" s="15"/>
      <c r="P157" s="15">
        <v>695.3</v>
      </c>
    </row>
    <row r="158" spans="1:16" s="2" customFormat="1" ht="22.5" customHeight="1" x14ac:dyDescent="0.2">
      <c r="A158" s="13" t="s">
        <v>426</v>
      </c>
      <c r="B158" s="13" t="s">
        <v>221</v>
      </c>
      <c r="C158" s="13" t="s">
        <v>42</v>
      </c>
      <c r="D158" s="13" t="s">
        <v>481</v>
      </c>
      <c r="E158" s="13" t="s">
        <v>495</v>
      </c>
      <c r="F158" s="14" t="s">
        <v>262</v>
      </c>
      <c r="G158" s="15">
        <v>1</v>
      </c>
      <c r="H158" s="15">
        <v>300</v>
      </c>
      <c r="I158" s="15"/>
      <c r="J158" s="15">
        <v>362.79</v>
      </c>
      <c r="K158" s="15"/>
      <c r="L158" s="15">
        <v>362.79</v>
      </c>
      <c r="M158" s="15"/>
      <c r="N158" s="15">
        <v>362.79</v>
      </c>
      <c r="O158" s="15"/>
      <c r="P158" s="15">
        <v>362.79</v>
      </c>
    </row>
    <row r="159" spans="1:16" s="2" customFormat="1" ht="22.5" customHeight="1" x14ac:dyDescent="0.2">
      <c r="A159" s="13" t="s">
        <v>426</v>
      </c>
      <c r="B159" s="13" t="s">
        <v>223</v>
      </c>
      <c r="C159" s="13" t="s">
        <v>42</v>
      </c>
      <c r="D159" s="13" t="s">
        <v>129</v>
      </c>
      <c r="E159" s="13" t="s">
        <v>495</v>
      </c>
      <c r="F159" s="14" t="s">
        <v>262</v>
      </c>
      <c r="G159" s="15">
        <v>4</v>
      </c>
      <c r="H159" s="15">
        <v>240</v>
      </c>
      <c r="I159" s="15"/>
      <c r="J159" s="15">
        <v>290.23</v>
      </c>
      <c r="K159" s="15"/>
      <c r="L159" s="15">
        <v>290.23</v>
      </c>
      <c r="M159" s="15"/>
      <c r="N159" s="15">
        <v>1160.92</v>
      </c>
      <c r="O159" s="15"/>
      <c r="P159" s="15">
        <v>1160.92</v>
      </c>
    </row>
    <row r="160" spans="1:16" s="2" customFormat="1" ht="22.5" customHeight="1" x14ac:dyDescent="0.2">
      <c r="A160" s="13" t="s">
        <v>426</v>
      </c>
      <c r="B160" s="13" t="s">
        <v>224</v>
      </c>
      <c r="C160" s="13" t="s">
        <v>42</v>
      </c>
      <c r="D160" s="13" t="s">
        <v>351</v>
      </c>
      <c r="E160" s="13" t="s">
        <v>495</v>
      </c>
      <c r="F160" s="14" t="s">
        <v>262</v>
      </c>
      <c r="G160" s="15">
        <v>1</v>
      </c>
      <c r="H160" s="15">
        <v>319</v>
      </c>
      <c r="I160" s="15"/>
      <c r="J160" s="15">
        <v>385.76</v>
      </c>
      <c r="K160" s="15"/>
      <c r="L160" s="15">
        <v>385.76</v>
      </c>
      <c r="M160" s="15"/>
      <c r="N160" s="15">
        <v>385.76</v>
      </c>
      <c r="O160" s="15"/>
      <c r="P160" s="15">
        <v>385.76</v>
      </c>
    </row>
    <row r="161" spans="1:16" s="2" customFormat="1" ht="22.5" customHeight="1" x14ac:dyDescent="0.2">
      <c r="A161" s="10" t="s">
        <v>428</v>
      </c>
      <c r="B161" s="10" t="s">
        <v>86</v>
      </c>
      <c r="C161" s="10" t="s">
        <v>150</v>
      </c>
      <c r="D161" s="10" t="s">
        <v>259</v>
      </c>
      <c r="E161" s="10" t="s">
        <v>370</v>
      </c>
      <c r="F161" s="11" t="s">
        <v>262</v>
      </c>
      <c r="G161" s="12">
        <v>3</v>
      </c>
      <c r="H161" s="12">
        <v>33.6</v>
      </c>
      <c r="I161" s="12">
        <v>3.9781067999999999</v>
      </c>
      <c r="J161" s="12">
        <v>0.97</v>
      </c>
      <c r="K161" s="12">
        <v>35.681893199999998</v>
      </c>
      <c r="L161" s="12">
        <v>40.630000000000003</v>
      </c>
      <c r="M161" s="12">
        <v>11.934320400000001</v>
      </c>
      <c r="N161" s="12">
        <v>2.91</v>
      </c>
      <c r="O161" s="12">
        <v>107.0456796</v>
      </c>
      <c r="P161" s="12">
        <v>121.89</v>
      </c>
    </row>
    <row r="162" spans="1:16" s="2" customFormat="1" ht="22.5" customHeight="1" x14ac:dyDescent="0.2">
      <c r="A162" s="10" t="s">
        <v>430</v>
      </c>
      <c r="B162" s="10" t="s">
        <v>71</v>
      </c>
      <c r="C162" s="10" t="s">
        <v>150</v>
      </c>
      <c r="D162" s="10" t="s">
        <v>122</v>
      </c>
      <c r="E162" s="10" t="s">
        <v>370</v>
      </c>
      <c r="F162" s="11" t="s">
        <v>262</v>
      </c>
      <c r="G162" s="12">
        <v>1</v>
      </c>
      <c r="H162" s="12">
        <v>82.88</v>
      </c>
      <c r="I162" s="12">
        <v>19.223349824</v>
      </c>
      <c r="J162" s="12">
        <v>4.93</v>
      </c>
      <c r="K162" s="12">
        <v>76.066650179999996</v>
      </c>
      <c r="L162" s="12">
        <v>100.22</v>
      </c>
      <c r="M162" s="12">
        <v>19.223349824</v>
      </c>
      <c r="N162" s="12">
        <v>4.93</v>
      </c>
      <c r="O162" s="12">
        <v>76.066650179999996</v>
      </c>
      <c r="P162" s="12">
        <v>100.22</v>
      </c>
    </row>
    <row r="163" spans="1:16" s="2" customFormat="1" ht="22.5" customHeight="1" x14ac:dyDescent="0.2">
      <c r="A163" s="10" t="s">
        <v>432</v>
      </c>
      <c r="B163" s="10" t="s">
        <v>140</v>
      </c>
      <c r="C163" s="10" t="s">
        <v>150</v>
      </c>
      <c r="D163" s="10" t="s">
        <v>433</v>
      </c>
      <c r="E163" s="10" t="s">
        <v>370</v>
      </c>
      <c r="F163" s="11" t="s">
        <v>262</v>
      </c>
      <c r="G163" s="12">
        <v>1</v>
      </c>
      <c r="H163" s="12">
        <v>28.6</v>
      </c>
      <c r="I163" s="12">
        <v>11.814311500000001</v>
      </c>
      <c r="J163" s="12">
        <v>3.02</v>
      </c>
      <c r="K163" s="12">
        <v>19.7456885</v>
      </c>
      <c r="L163" s="12">
        <v>34.58</v>
      </c>
      <c r="M163" s="12">
        <v>11.814311500000001</v>
      </c>
      <c r="N163" s="12">
        <v>3.02</v>
      </c>
      <c r="O163" s="12">
        <v>19.7456885</v>
      </c>
      <c r="P163" s="12">
        <v>34.58</v>
      </c>
    </row>
    <row r="164" spans="1:16" s="2" customFormat="1" ht="22.5" customHeight="1" x14ac:dyDescent="0.2">
      <c r="A164" s="10" t="s">
        <v>439</v>
      </c>
      <c r="B164" s="10" t="s">
        <v>64</v>
      </c>
      <c r="C164" s="10" t="s">
        <v>150</v>
      </c>
      <c r="D164" s="10" t="s">
        <v>352</v>
      </c>
      <c r="E164" s="10" t="s">
        <v>370</v>
      </c>
      <c r="F164" s="11" t="s">
        <v>262</v>
      </c>
      <c r="G164" s="12">
        <v>1</v>
      </c>
      <c r="H164" s="12">
        <v>58.79</v>
      </c>
      <c r="I164" s="12">
        <v>9.1297613599999998</v>
      </c>
      <c r="J164" s="12">
        <v>2.3199999999999998</v>
      </c>
      <c r="K164" s="12">
        <v>59.64023864</v>
      </c>
      <c r="L164" s="12">
        <v>71.09</v>
      </c>
      <c r="M164" s="12">
        <v>9.1297613599999998</v>
      </c>
      <c r="N164" s="12">
        <v>2.3199999999999998</v>
      </c>
      <c r="O164" s="12">
        <v>59.64023864</v>
      </c>
      <c r="P164" s="12">
        <v>71.09</v>
      </c>
    </row>
    <row r="165" spans="1:16" s="2" customFormat="1" ht="22.5" customHeight="1" x14ac:dyDescent="0.2">
      <c r="A165" s="13" t="s">
        <v>440</v>
      </c>
      <c r="B165" s="13" t="s">
        <v>228</v>
      </c>
      <c r="C165" s="13" t="s">
        <v>42</v>
      </c>
      <c r="D165" s="13" t="s">
        <v>407</v>
      </c>
      <c r="E165" s="13" t="s">
        <v>495</v>
      </c>
      <c r="F165" s="14" t="s">
        <v>262</v>
      </c>
      <c r="G165" s="15">
        <v>1</v>
      </c>
      <c r="H165" s="15">
        <v>360</v>
      </c>
      <c r="I165" s="15"/>
      <c r="J165" s="15">
        <v>435.34</v>
      </c>
      <c r="K165" s="15"/>
      <c r="L165" s="15">
        <v>435.34</v>
      </c>
      <c r="M165" s="15"/>
      <c r="N165" s="15">
        <v>435.34</v>
      </c>
      <c r="O165" s="15"/>
      <c r="P165" s="15">
        <v>435.34</v>
      </c>
    </row>
    <row r="166" spans="1:16" s="2" customFormat="1" ht="22.5" customHeight="1" x14ac:dyDescent="0.2">
      <c r="A166" s="13" t="s">
        <v>440</v>
      </c>
      <c r="B166" s="13" t="s">
        <v>226</v>
      </c>
      <c r="C166" s="13" t="s">
        <v>42</v>
      </c>
      <c r="D166" s="13" t="s">
        <v>310</v>
      </c>
      <c r="E166" s="13" t="s">
        <v>495</v>
      </c>
      <c r="F166" s="14" t="s">
        <v>262</v>
      </c>
      <c r="G166" s="15">
        <v>1</v>
      </c>
      <c r="H166" s="15">
        <v>1500</v>
      </c>
      <c r="I166" s="15"/>
      <c r="J166" s="15">
        <v>1813.95</v>
      </c>
      <c r="K166" s="15"/>
      <c r="L166" s="15">
        <v>1813.95</v>
      </c>
      <c r="M166" s="15"/>
      <c r="N166" s="15">
        <v>1813.95</v>
      </c>
      <c r="O166" s="15"/>
      <c r="P166" s="15">
        <v>1813.95</v>
      </c>
    </row>
    <row r="167" spans="1:16" s="2" customFormat="1" ht="22.5" customHeight="1" x14ac:dyDescent="0.2">
      <c r="A167" s="10" t="s">
        <v>440</v>
      </c>
      <c r="B167" s="10" t="s">
        <v>437</v>
      </c>
      <c r="C167" s="10" t="s">
        <v>150</v>
      </c>
      <c r="D167" s="10" t="s">
        <v>543</v>
      </c>
      <c r="E167" s="10" t="s">
        <v>370</v>
      </c>
      <c r="F167" s="11" t="s">
        <v>262</v>
      </c>
      <c r="G167" s="12">
        <v>5</v>
      </c>
      <c r="H167" s="12">
        <v>38.590000000000003</v>
      </c>
      <c r="I167" s="12">
        <v>8.5608800007999992</v>
      </c>
      <c r="J167" s="12">
        <v>2.2000000000000002</v>
      </c>
      <c r="K167" s="12">
        <v>35.899120000000003</v>
      </c>
      <c r="L167" s="12">
        <v>46.66</v>
      </c>
      <c r="M167" s="12">
        <v>42.804400004000001</v>
      </c>
      <c r="N167" s="12">
        <v>11</v>
      </c>
      <c r="O167" s="12">
        <v>179.4956</v>
      </c>
      <c r="P167" s="12">
        <v>233.3</v>
      </c>
    </row>
    <row r="168" spans="1:16" s="2" customFormat="1" ht="22.5" customHeight="1" x14ac:dyDescent="0.2">
      <c r="A168" s="13" t="s">
        <v>441</v>
      </c>
      <c r="B168" s="13" t="s">
        <v>229</v>
      </c>
      <c r="C168" s="13" t="s">
        <v>42</v>
      </c>
      <c r="D168" s="13" t="s">
        <v>431</v>
      </c>
      <c r="E168" s="13" t="s">
        <v>495</v>
      </c>
      <c r="F168" s="14" t="s">
        <v>262</v>
      </c>
      <c r="G168" s="15">
        <v>1</v>
      </c>
      <c r="H168" s="15">
        <v>3160</v>
      </c>
      <c r="I168" s="15"/>
      <c r="J168" s="15">
        <v>3821.38</v>
      </c>
      <c r="K168" s="15"/>
      <c r="L168" s="15">
        <v>3821.38</v>
      </c>
      <c r="M168" s="15"/>
      <c r="N168" s="15">
        <v>3821.38</v>
      </c>
      <c r="O168" s="15"/>
      <c r="P168" s="15">
        <v>3821.38</v>
      </c>
    </row>
    <row r="169" spans="1:16" s="2" customFormat="1" ht="30" customHeight="1" x14ac:dyDescent="0.2">
      <c r="A169" s="10" t="s">
        <v>441</v>
      </c>
      <c r="B169" s="10" t="s">
        <v>360</v>
      </c>
      <c r="C169" s="10" t="s">
        <v>150</v>
      </c>
      <c r="D169" s="10" t="s">
        <v>500</v>
      </c>
      <c r="E169" s="10" t="s">
        <v>370</v>
      </c>
      <c r="F169" s="11" t="s">
        <v>262</v>
      </c>
      <c r="G169" s="12">
        <v>3</v>
      </c>
      <c r="H169" s="12">
        <v>23.33</v>
      </c>
      <c r="I169" s="12">
        <v>12.5877302896</v>
      </c>
      <c r="J169" s="12">
        <v>3.22</v>
      </c>
      <c r="K169" s="12">
        <v>12.402269710000001</v>
      </c>
      <c r="L169" s="12">
        <v>28.21</v>
      </c>
      <c r="M169" s="12">
        <v>37.763190868800002</v>
      </c>
      <c r="N169" s="12">
        <v>9.66</v>
      </c>
      <c r="O169" s="12">
        <v>37.206809130000003</v>
      </c>
      <c r="P169" s="12">
        <v>84.63</v>
      </c>
    </row>
    <row r="170" spans="1:16" s="2" customFormat="1" ht="30" customHeight="1" x14ac:dyDescent="0.2">
      <c r="A170" s="10" t="s">
        <v>441</v>
      </c>
      <c r="B170" s="10" t="s">
        <v>516</v>
      </c>
      <c r="C170" s="10" t="s">
        <v>150</v>
      </c>
      <c r="D170" s="10" t="s">
        <v>72</v>
      </c>
      <c r="E170" s="10" t="s">
        <v>370</v>
      </c>
      <c r="F170" s="11" t="s">
        <v>262</v>
      </c>
      <c r="G170" s="12">
        <v>6</v>
      </c>
      <c r="H170" s="12">
        <v>151.66999999999999</v>
      </c>
      <c r="I170" s="12">
        <v>97.506844485589596</v>
      </c>
      <c r="J170" s="12">
        <v>30.1</v>
      </c>
      <c r="K170" s="12">
        <v>55.803155510000003</v>
      </c>
      <c r="L170" s="12">
        <v>183.41</v>
      </c>
      <c r="M170" s="12">
        <v>585.04106691353797</v>
      </c>
      <c r="N170" s="12">
        <v>180.6</v>
      </c>
      <c r="O170" s="12">
        <v>334.81893308999997</v>
      </c>
      <c r="P170" s="12">
        <v>1100.46</v>
      </c>
    </row>
    <row r="171" spans="1:16" s="2" customFormat="1" ht="30" customHeight="1" x14ac:dyDescent="0.2">
      <c r="A171" s="10" t="s">
        <v>441</v>
      </c>
      <c r="B171" s="10" t="s">
        <v>479</v>
      </c>
      <c r="C171" s="10" t="s">
        <v>150</v>
      </c>
      <c r="D171" s="10" t="s">
        <v>196</v>
      </c>
      <c r="E171" s="10" t="s">
        <v>370</v>
      </c>
      <c r="F171" s="11" t="s">
        <v>262</v>
      </c>
      <c r="G171" s="12">
        <v>4</v>
      </c>
      <c r="H171" s="12">
        <v>6.45</v>
      </c>
      <c r="I171" s="12">
        <v>4.6932845519999997</v>
      </c>
      <c r="J171" s="12">
        <v>1.2</v>
      </c>
      <c r="K171" s="12">
        <v>1.8967154500000001</v>
      </c>
      <c r="L171" s="12">
        <v>7.79</v>
      </c>
      <c r="M171" s="12">
        <v>18.773138207999999</v>
      </c>
      <c r="N171" s="12">
        <v>4.8</v>
      </c>
      <c r="O171" s="12">
        <v>7.5868617900000004</v>
      </c>
      <c r="P171" s="12">
        <v>31.16</v>
      </c>
    </row>
    <row r="172" spans="1:16" s="2" customFormat="1" ht="30" customHeight="1" x14ac:dyDescent="0.2">
      <c r="A172" s="10" t="s">
        <v>442</v>
      </c>
      <c r="B172" s="10" t="s">
        <v>295</v>
      </c>
      <c r="C172" s="10" t="s">
        <v>150</v>
      </c>
      <c r="D172" s="10" t="s">
        <v>45</v>
      </c>
      <c r="E172" s="10" t="s">
        <v>370</v>
      </c>
      <c r="F172" s="11" t="s">
        <v>262</v>
      </c>
      <c r="G172" s="12">
        <v>3</v>
      </c>
      <c r="H172" s="12">
        <v>13.32</v>
      </c>
      <c r="I172" s="12">
        <v>9.2373142640000001</v>
      </c>
      <c r="J172" s="12">
        <v>2.36</v>
      </c>
      <c r="K172" s="12">
        <v>4.5026857400000004</v>
      </c>
      <c r="L172" s="12">
        <v>16.100000000000001</v>
      </c>
      <c r="M172" s="12">
        <v>27.711942791999999</v>
      </c>
      <c r="N172" s="12">
        <v>7.08</v>
      </c>
      <c r="O172" s="12">
        <v>13.50805721</v>
      </c>
      <c r="P172" s="12">
        <v>48.3</v>
      </c>
    </row>
    <row r="173" spans="1:16" s="2" customFormat="1" ht="37.5" customHeight="1" x14ac:dyDescent="0.2">
      <c r="A173" s="10" t="s">
        <v>445</v>
      </c>
      <c r="B173" s="10" t="s">
        <v>68</v>
      </c>
      <c r="C173" s="10" t="s">
        <v>150</v>
      </c>
      <c r="D173" s="10" t="s">
        <v>411</v>
      </c>
      <c r="E173" s="10" t="s">
        <v>505</v>
      </c>
      <c r="F173" s="11" t="s">
        <v>262</v>
      </c>
      <c r="G173" s="12">
        <v>6</v>
      </c>
      <c r="H173" s="12">
        <v>37.409999999999997</v>
      </c>
      <c r="I173" s="12">
        <v>16.926020900000001</v>
      </c>
      <c r="J173" s="12">
        <v>4.3600000000000003</v>
      </c>
      <c r="K173" s="12">
        <v>23.9439791</v>
      </c>
      <c r="L173" s="12">
        <v>45.23</v>
      </c>
      <c r="M173" s="12">
        <v>101.5561254</v>
      </c>
      <c r="N173" s="12">
        <v>26.16</v>
      </c>
      <c r="O173" s="12">
        <v>143.66387460000001</v>
      </c>
      <c r="P173" s="12">
        <v>271.38</v>
      </c>
    </row>
    <row r="174" spans="1:16" s="2" customFormat="1" ht="45" customHeight="1" x14ac:dyDescent="0.2">
      <c r="A174" s="10" t="s">
        <v>446</v>
      </c>
      <c r="B174" s="10" t="s">
        <v>210</v>
      </c>
      <c r="C174" s="10" t="s">
        <v>150</v>
      </c>
      <c r="D174" s="10" t="s">
        <v>135</v>
      </c>
      <c r="E174" s="10" t="s">
        <v>505</v>
      </c>
      <c r="F174" s="11" t="s">
        <v>262</v>
      </c>
      <c r="G174" s="12">
        <v>2</v>
      </c>
      <c r="H174" s="12">
        <v>75.87</v>
      </c>
      <c r="I174" s="12">
        <v>17.458543299999999</v>
      </c>
      <c r="J174" s="12">
        <v>4.49</v>
      </c>
      <c r="K174" s="12">
        <v>69.791456699999998</v>
      </c>
      <c r="L174" s="12">
        <v>91.74</v>
      </c>
      <c r="M174" s="12">
        <v>34.917086599999998</v>
      </c>
      <c r="N174" s="12">
        <v>8.98</v>
      </c>
      <c r="O174" s="12">
        <v>139.5829134</v>
      </c>
      <c r="P174" s="12">
        <v>183.48</v>
      </c>
    </row>
    <row r="175" spans="1:16" s="2" customFormat="1" ht="45" customHeight="1" x14ac:dyDescent="0.2">
      <c r="A175" s="10" t="s">
        <v>447</v>
      </c>
      <c r="B175" s="10" t="s">
        <v>211</v>
      </c>
      <c r="C175" s="10" t="s">
        <v>150</v>
      </c>
      <c r="D175" s="10" t="s">
        <v>502</v>
      </c>
      <c r="E175" s="10" t="s">
        <v>505</v>
      </c>
      <c r="F175" s="11" t="s">
        <v>262</v>
      </c>
      <c r="G175" s="12">
        <v>2</v>
      </c>
      <c r="H175" s="12">
        <v>106.66</v>
      </c>
      <c r="I175" s="12">
        <v>21.8002878</v>
      </c>
      <c r="J175" s="12">
        <v>5.62</v>
      </c>
      <c r="K175" s="12">
        <v>101.55971220000001</v>
      </c>
      <c r="L175" s="12">
        <v>128.97999999999999</v>
      </c>
      <c r="M175" s="12">
        <v>43.600575599999999</v>
      </c>
      <c r="N175" s="12">
        <v>11.24</v>
      </c>
      <c r="O175" s="12">
        <v>203.11942440000001</v>
      </c>
      <c r="P175" s="12">
        <v>257.95999999999998</v>
      </c>
    </row>
    <row r="176" spans="1:16" s="2" customFormat="1" ht="37.5" customHeight="1" x14ac:dyDescent="0.2">
      <c r="A176" s="10" t="s">
        <v>448</v>
      </c>
      <c r="B176" s="10" t="s">
        <v>67</v>
      </c>
      <c r="C176" s="10" t="s">
        <v>150</v>
      </c>
      <c r="D176" s="10" t="s">
        <v>449</v>
      </c>
      <c r="E176" s="10" t="s">
        <v>505</v>
      </c>
      <c r="F176" s="11" t="s">
        <v>262</v>
      </c>
      <c r="G176" s="12">
        <v>2</v>
      </c>
      <c r="H176" s="12">
        <v>39.270000000000003</v>
      </c>
      <c r="I176" s="12">
        <v>16.926020900000001</v>
      </c>
      <c r="J176" s="12">
        <v>4.3600000000000003</v>
      </c>
      <c r="K176" s="12">
        <v>26.1939791</v>
      </c>
      <c r="L176" s="12">
        <v>47.48</v>
      </c>
      <c r="M176" s="12">
        <v>33.852041800000002</v>
      </c>
      <c r="N176" s="12">
        <v>8.7200000000000006</v>
      </c>
      <c r="O176" s="12">
        <v>52.3879582</v>
      </c>
      <c r="P176" s="12">
        <v>94.96</v>
      </c>
    </row>
    <row r="177" spans="1:16" s="2" customFormat="1" ht="45" customHeight="1" x14ac:dyDescent="0.2">
      <c r="A177" s="10" t="s">
        <v>450</v>
      </c>
      <c r="B177" s="10" t="s">
        <v>208</v>
      </c>
      <c r="C177" s="10" t="s">
        <v>150</v>
      </c>
      <c r="D177" s="10" t="s">
        <v>216</v>
      </c>
      <c r="E177" s="10" t="s">
        <v>505</v>
      </c>
      <c r="F177" s="11" t="s">
        <v>262</v>
      </c>
      <c r="G177" s="12">
        <v>25</v>
      </c>
      <c r="H177" s="12">
        <v>70.31</v>
      </c>
      <c r="I177" s="12">
        <v>17.458543299999999</v>
      </c>
      <c r="J177" s="12">
        <v>4.49</v>
      </c>
      <c r="K177" s="12">
        <v>63.071456699999999</v>
      </c>
      <c r="L177" s="12">
        <v>85.02</v>
      </c>
      <c r="M177" s="12">
        <v>436.46358249999997</v>
      </c>
      <c r="N177" s="12">
        <v>112.25</v>
      </c>
      <c r="O177" s="12">
        <v>1576.7864175</v>
      </c>
      <c r="P177" s="12">
        <v>2125.5</v>
      </c>
    </row>
    <row r="178" spans="1:16" s="2" customFormat="1" ht="30" customHeight="1" x14ac:dyDescent="0.2">
      <c r="A178" s="10" t="s">
        <v>452</v>
      </c>
      <c r="B178" s="10" t="s">
        <v>56</v>
      </c>
      <c r="C178" s="10" t="s">
        <v>150</v>
      </c>
      <c r="D178" s="10" t="s">
        <v>136</v>
      </c>
      <c r="E178" s="10" t="s">
        <v>505</v>
      </c>
      <c r="F178" s="11" t="s">
        <v>262</v>
      </c>
      <c r="G178" s="12">
        <v>2</v>
      </c>
      <c r="H178" s="12">
        <v>25.75</v>
      </c>
      <c r="I178" s="12">
        <v>11.268753050000001</v>
      </c>
      <c r="J178" s="12">
        <v>2.9</v>
      </c>
      <c r="K178" s="12">
        <v>16.96124695</v>
      </c>
      <c r="L178" s="12">
        <v>31.13</v>
      </c>
      <c r="M178" s="12">
        <v>22.537506100000002</v>
      </c>
      <c r="N178" s="12">
        <v>5.8</v>
      </c>
      <c r="O178" s="12">
        <v>33.922493899999999</v>
      </c>
      <c r="P178" s="12">
        <v>62.26</v>
      </c>
    </row>
    <row r="179" spans="1:16" s="2" customFormat="1" ht="30" customHeight="1" x14ac:dyDescent="0.2">
      <c r="A179" s="10" t="s">
        <v>460</v>
      </c>
      <c r="B179" s="10" t="s">
        <v>59</v>
      </c>
      <c r="C179" s="10" t="s">
        <v>150</v>
      </c>
      <c r="D179" s="10" t="s">
        <v>51</v>
      </c>
      <c r="E179" s="10" t="s">
        <v>505</v>
      </c>
      <c r="F179" s="11" t="s">
        <v>262</v>
      </c>
      <c r="G179" s="12">
        <v>8</v>
      </c>
      <c r="H179" s="12">
        <v>50.96</v>
      </c>
      <c r="I179" s="12">
        <v>13.311494700000001</v>
      </c>
      <c r="J179" s="12">
        <v>3.43</v>
      </c>
      <c r="K179" s="12">
        <v>44.8785053</v>
      </c>
      <c r="L179" s="12">
        <v>61.62</v>
      </c>
      <c r="M179" s="12">
        <v>106.49195760000001</v>
      </c>
      <c r="N179" s="12">
        <v>27.44</v>
      </c>
      <c r="O179" s="12">
        <v>359.0280424</v>
      </c>
      <c r="P179" s="12">
        <v>492.96</v>
      </c>
    </row>
    <row r="180" spans="1:16" s="2" customFormat="1" ht="30" customHeight="1" x14ac:dyDescent="0.2">
      <c r="A180" s="10" t="s">
        <v>462</v>
      </c>
      <c r="B180" s="10" t="s">
        <v>429</v>
      </c>
      <c r="C180" s="10" t="s">
        <v>150</v>
      </c>
      <c r="D180" s="10" t="s">
        <v>46</v>
      </c>
      <c r="E180" s="10" t="s">
        <v>505</v>
      </c>
      <c r="F180" s="11" t="s">
        <v>53</v>
      </c>
      <c r="G180" s="12">
        <v>1.95</v>
      </c>
      <c r="H180" s="12">
        <v>22.13</v>
      </c>
      <c r="I180" s="12">
        <v>17.653847899999999</v>
      </c>
      <c r="J180" s="12">
        <v>4.37</v>
      </c>
      <c r="K180" s="12">
        <v>4.7361521</v>
      </c>
      <c r="L180" s="12">
        <v>26.76</v>
      </c>
      <c r="M180" s="12">
        <v>34.425003404999998</v>
      </c>
      <c r="N180" s="12">
        <v>8.5214999999999996</v>
      </c>
      <c r="O180" s="12">
        <v>9.2334965899999997</v>
      </c>
      <c r="P180" s="12">
        <v>52.18</v>
      </c>
    </row>
    <row r="181" spans="1:16" s="2" customFormat="1" ht="22.5" customHeight="1" x14ac:dyDescent="0.2">
      <c r="A181" s="13" t="s">
        <v>463</v>
      </c>
      <c r="B181" s="13" t="s">
        <v>247</v>
      </c>
      <c r="C181" s="13" t="s">
        <v>42</v>
      </c>
      <c r="D181" s="13" t="s">
        <v>90</v>
      </c>
      <c r="E181" s="13" t="s">
        <v>495</v>
      </c>
      <c r="F181" s="14" t="s">
        <v>262</v>
      </c>
      <c r="G181" s="15">
        <v>1</v>
      </c>
      <c r="H181" s="15">
        <v>430</v>
      </c>
      <c r="I181" s="15"/>
      <c r="J181" s="15">
        <v>519.99</v>
      </c>
      <c r="K181" s="15"/>
      <c r="L181" s="15">
        <v>519.99</v>
      </c>
      <c r="M181" s="15"/>
      <c r="N181" s="15">
        <v>519.99</v>
      </c>
      <c r="O181" s="15"/>
      <c r="P181" s="15">
        <v>519.99</v>
      </c>
    </row>
    <row r="182" spans="1:16" s="2" customFormat="1" ht="22.5" customHeight="1" x14ac:dyDescent="0.2">
      <c r="A182" s="13" t="s">
        <v>463</v>
      </c>
      <c r="B182" s="13" t="s">
        <v>231</v>
      </c>
      <c r="C182" s="13" t="s">
        <v>42</v>
      </c>
      <c r="D182" s="13" t="s">
        <v>103</v>
      </c>
      <c r="E182" s="13" t="s">
        <v>495</v>
      </c>
      <c r="F182" s="14" t="s">
        <v>262</v>
      </c>
      <c r="G182" s="15">
        <v>18</v>
      </c>
      <c r="H182" s="15">
        <v>309</v>
      </c>
      <c r="I182" s="15"/>
      <c r="J182" s="15">
        <v>373.67</v>
      </c>
      <c r="K182" s="15"/>
      <c r="L182" s="15">
        <v>373.67</v>
      </c>
      <c r="M182" s="15"/>
      <c r="N182" s="15">
        <v>6726.06</v>
      </c>
      <c r="O182" s="15"/>
      <c r="P182" s="15">
        <v>6726.06</v>
      </c>
    </row>
    <row r="183" spans="1:16" s="2" customFormat="1" ht="22.5" customHeight="1" x14ac:dyDescent="0.2">
      <c r="A183" s="13" t="s">
        <v>463</v>
      </c>
      <c r="B183" s="13" t="s">
        <v>230</v>
      </c>
      <c r="C183" s="13" t="s">
        <v>42</v>
      </c>
      <c r="D183" s="13" t="s">
        <v>344</v>
      </c>
      <c r="E183" s="13" t="s">
        <v>495</v>
      </c>
      <c r="F183" s="14" t="s">
        <v>262</v>
      </c>
      <c r="G183" s="15">
        <v>3</v>
      </c>
      <c r="H183" s="15">
        <v>189</v>
      </c>
      <c r="I183" s="15"/>
      <c r="J183" s="15">
        <v>228.55</v>
      </c>
      <c r="K183" s="15"/>
      <c r="L183" s="15">
        <v>228.55</v>
      </c>
      <c r="M183" s="15"/>
      <c r="N183" s="15">
        <v>685.65</v>
      </c>
      <c r="O183" s="15"/>
      <c r="P183" s="15">
        <v>685.65</v>
      </c>
    </row>
    <row r="184" spans="1:16" s="2" customFormat="1" ht="22.5" customHeight="1" x14ac:dyDescent="0.2">
      <c r="A184" s="8" t="s">
        <v>546</v>
      </c>
      <c r="B184" s="8"/>
      <c r="C184" s="8"/>
      <c r="D184" s="8" t="s">
        <v>545</v>
      </c>
      <c r="E184" s="8"/>
      <c r="F184" s="8"/>
      <c r="G184" s="9"/>
      <c r="H184" s="9"/>
      <c r="I184" s="9"/>
      <c r="J184" s="9"/>
      <c r="K184" s="9"/>
      <c r="L184" s="9"/>
      <c r="M184" s="9"/>
      <c r="N184" s="9"/>
      <c r="O184" s="9"/>
      <c r="P184" s="9">
        <f>P185</f>
        <v>1822</v>
      </c>
    </row>
    <row r="185" spans="1:16" s="2" customFormat="1" ht="30" customHeight="1" x14ac:dyDescent="0.2">
      <c r="A185" s="10" t="s">
        <v>365</v>
      </c>
      <c r="B185" s="10">
        <v>9537</v>
      </c>
      <c r="C185" s="10" t="s">
        <v>150</v>
      </c>
      <c r="D185" s="10" t="s">
        <v>547</v>
      </c>
      <c r="E185" s="10" t="s">
        <v>548</v>
      </c>
      <c r="F185" s="11" t="s">
        <v>549</v>
      </c>
      <c r="G185" s="12">
        <v>650</v>
      </c>
      <c r="H185" s="12">
        <v>2.46</v>
      </c>
      <c r="I185" s="12">
        <v>17.653847899999999</v>
      </c>
      <c r="J185" s="12">
        <v>4.37</v>
      </c>
      <c r="K185" s="12">
        <v>4.7361521</v>
      </c>
      <c r="L185" s="12">
        <v>26.76</v>
      </c>
      <c r="M185" s="12">
        <f>H185*G185</f>
        <v>1599</v>
      </c>
      <c r="N185" s="12">
        <v>1000</v>
      </c>
      <c r="O185" s="12">
        <v>822</v>
      </c>
      <c r="P185" s="12">
        <v>1822</v>
      </c>
    </row>
    <row r="186" spans="1:16" s="2" customFormat="1" ht="25.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 t="s">
        <v>333</v>
      </c>
      <c r="M186" s="16" t="s">
        <v>158</v>
      </c>
      <c r="N186" s="16">
        <f>96272.25+223</f>
        <v>96495.25</v>
      </c>
      <c r="O186" s="16" t="s">
        <v>296</v>
      </c>
      <c r="P186" s="17">
        <v>299785.58</v>
      </c>
    </row>
    <row r="187" spans="1:16" s="2" customFormat="1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33" t="s">
        <v>534</v>
      </c>
      <c r="N187" s="33"/>
      <c r="O187" s="34">
        <f>242261.92+M185+4039.17</f>
        <v>247900.09000000003</v>
      </c>
      <c r="P187" s="34"/>
    </row>
    <row r="188" spans="1:16" s="2" customFormat="1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33" t="s">
        <v>388</v>
      </c>
      <c r="N188" s="33"/>
      <c r="O188" s="34">
        <f>O187*20.93%</f>
        <v>51885.488837000004</v>
      </c>
      <c r="P188" s="34"/>
    </row>
    <row r="189" spans="1:16" s="2" customFormat="1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33" t="s">
        <v>52</v>
      </c>
      <c r="N189" s="33"/>
      <c r="O189" s="34">
        <f>SUM(O187:P188)</f>
        <v>299785.57883700001</v>
      </c>
      <c r="P189" s="34"/>
    </row>
    <row r="190" spans="1:16" s="2" customFormat="1" ht="75" customHeight="1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8"/>
    </row>
    <row r="191" spans="1:16" s="2" customFormat="1" ht="39.950000000000003" customHeight="1" x14ac:dyDescent="0.2">
      <c r="A191" s="32" t="s">
        <v>404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</sheetData>
  <mergeCells count="24">
    <mergeCell ref="A191:P191"/>
    <mergeCell ref="M187:N187"/>
    <mergeCell ref="O187:P187"/>
    <mergeCell ref="M188:N188"/>
    <mergeCell ref="O188:P188"/>
    <mergeCell ref="M189:N189"/>
    <mergeCell ref="O189:P189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P4"/>
    <mergeCell ref="A1:D1"/>
    <mergeCell ref="F1:H1"/>
    <mergeCell ref="I1:P1"/>
    <mergeCell ref="A2:D2"/>
    <mergeCell ref="F2:H2"/>
    <mergeCell ref="I2:P2"/>
  </mergeCells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TUTORA KARLA</cp:lastModifiedBy>
  <cp:lastPrinted>2018-10-08T18:15:31Z</cp:lastPrinted>
  <dcterms:created xsi:type="dcterms:W3CDTF">2018-08-30T00:16:10Z</dcterms:created>
  <dcterms:modified xsi:type="dcterms:W3CDTF">2018-10-25T15:27:34Z</dcterms:modified>
</cp:coreProperties>
</file>